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【H31業務】\13 Webページ用データ（→大成先生へ）\"/>
    </mc:Choice>
  </mc:AlternateContent>
  <workbookProtection workbookAlgorithmName="SHA-512" workbookHashValue="tysNZrIMvL9lX1USnbkalOP0LKwHod5tiiKVHtTaB7CK170F+ndERmrXFKEr4fpVxi3SNA325xWvlqOIuS+RWA==" workbookSaltValue="ruux8B+SVMn7pPUxmXGrNg==" workbookSpinCount="100000" lockStructure="1"/>
  <bookViews>
    <workbookView xWindow="0" yWindow="0" windowWidth="20490" windowHeight="8835" tabRatio="764" activeTab="1"/>
  </bookViews>
  <sheets>
    <sheet name="目次" sheetId="59" r:id="rId1"/>
    <sheet name="入力枠" sheetId="62" r:id="rId2"/>
    <sheet name="リスト" sheetId="68" state="hidden" r:id="rId3"/>
    <sheet name="様式７，８　留意事項及び入力上の注意" sheetId="84" r:id="rId4"/>
  </sheets>
  <externalReferences>
    <externalReference r:id="rId5"/>
  </externalReferences>
  <definedNames>
    <definedName name="_xlnm._FilterDatabase" localSheetId="1" hidden="1">入力枠!#REF!</definedName>
    <definedName name="_xlnm._FilterDatabase" localSheetId="0" hidden="1">目次!$A$2:$D$14</definedName>
    <definedName name="_xlnm._FilterDatabase" localSheetId="3" hidden="1">'様式７，８　留意事項及び入力上の注意'!$B$5:$F$31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OLE_LINK3" localSheetId="3">'様式７，８　留意事項及び入力上の注意'!#REF!</definedName>
    <definedName name="_xlnm.Print_Area" localSheetId="1">入力枠!$B$1:$Q$44</definedName>
    <definedName name="_xlnm.Print_Area" localSheetId="0">目次!$A$1:$U$16</definedName>
    <definedName name="_xlnm.Print_Area" localSheetId="3">'様式７，８　留意事項及び入力上の注意'!$A$1:$I$32</definedName>
    <definedName name="Print_Area_MI" localSheetId="1">#REF!</definedName>
    <definedName name="Print_Area_MI">#REF!</definedName>
    <definedName name="_xlnm.Print_Titles" localSheetId="3">'様式７，８　留意事項及び入力上の注意'!$5:$6</definedName>
    <definedName name="あいうえ">#REF!,#REF!,#REF!,#REF!,#REF!,#REF!,#REF!,#REF!,#REF!</definedName>
    <definedName name="学年リスト">リスト!$C$3:$C$14</definedName>
    <definedName name="研究領域">#REF!</definedName>
    <definedName name="研究領域リスト">リスト!#REF!</definedName>
    <definedName name="高校入力セル" localSheetId="1">#REF!,#REF!,#REF!,#REF!,#REF!,#REF!,#REF!,#REF!,#REF!</definedName>
    <definedName name="高校入力セル">#REF!,#REF!,#REF!,#REF!,#REF!,#REF!,#REF!,#REF!,#REF!</definedName>
    <definedName name="在職・役職期間リスト">リスト!$D$3:$D$36</definedName>
    <definedName name="事務所名前">入力枠!#REF!</definedName>
    <definedName name="小学入力セル" localSheetId="1">#REF!,#REF!,#REF!,#REF!,#REF!,#REF!,#REF!,#REF!,#REF!,#REF!,#REF!,#REF!</definedName>
    <definedName name="小学入力セル">#REF!,#REF!,#REF!,#REF!,#REF!,#REF!,#REF!,#REF!,#REF!,#REF!,#REF!,#REF!</definedName>
    <definedName name="小中学校">#REF!</definedName>
    <definedName name="障害領域">#REF!</definedName>
    <definedName name="障害領域リスト">リスト!#REF!</definedName>
    <definedName name="職名">リスト!$A$3:$A$15</definedName>
    <definedName name="選択教科">#REF!</definedName>
    <definedName name="選択教科リスト">リスト!$B$3:$B$14</definedName>
    <definedName name="選択教科障害種別分野">入力枠!#REF!</definedName>
    <definedName name="第１０各種入力セル" localSheetId="1">#REF!,#REF!,#REF!,#REF!,#REF!,#REF!,#REF!,#REF!,#REF!</definedName>
    <definedName name="第１０各種入力セル">#REF!,#REF!,#REF!,#REF!,#REF!,#REF!,#REF!,#REF!,#REF!</definedName>
    <definedName name="第１０専修入力セル" localSheetId="1">#REF!,#REF!,#REF!,#REF!,#REF!,#REF!,#REF!,#REF!</definedName>
    <definedName name="第１０専修入力セル">#REF!,#REF!,#REF!,#REF!,#REF!,#REF!,#REF!,#REF!</definedName>
    <definedName name="第５表入力セル" localSheetId="1">#REF!,#REF!,#REF!,#REF!,#REF!,#REF!,#REF!,#REF!,#REF!,#REF!,#REF!,#REF!</definedName>
    <definedName name="第５表入力セル">#REF!,#REF!,#REF!,#REF!,#REF!,#REF!,#REF!,#REF!,#REF!,#REF!,#REF!,#REF!</definedName>
    <definedName name="第６表入力セル" localSheetId="1">#REF!,#REF!,#REF!,#REF!</definedName>
    <definedName name="第６表入力セル">#REF!,#REF!,#REF!,#REF!</definedName>
    <definedName name="中学入力">#REF!,#REF!,#REF!,#REF!,#REF!,#REF!,#REF!,#REF!</definedName>
    <definedName name="中学入力セル" localSheetId="1">#REF!,#REF!,#REF!,#REF!,#REF!,#REF!,#REF!,#REF!</definedName>
    <definedName name="中学入力セル">#REF!,#REF!,#REF!,#REF!,#REF!,#REF!,#REF!,#REF!</definedName>
    <definedName name="入力セル" localSheetId="1">[1]速報第１表!$I$27,[1]速報第１表!$E$9:$G$12,[1]速報第１表!$E$14:$G$17,[1]速報第１表!$I$9:$J$12,[1]速報第１表!$L$9:$M$12,[1]速報第１表!$O$9:$Q$12,[1]速報第１表!$I$14:$J$17,[1]速報第１表!$L$14:$M$17,[1]速報第１表!$O$14:$Q$17,[1]速報第１表!$E$19:$G$22,[1]速報第１表!$I$19:$J$22,[1]速報第１表!$L$19:$M$22,[1]速報第１表!$O$19:$Q$22,[1]速報第１表!$E$24:$G$27,[1]速報第１表!$I$24:$J$27,[1]速報第１表!$L$24:$M$27,[1]速報第１表!$O$24:$Q$27,[1]速報第１表!$E$32:$G$34,[1]速報第１表!$I$32:$J$34,[1]速報第１表!$L$32:$M$34,[1]速報第１表!$O$32:$Q$34,[1]速報第１表!#REF!,[1]速報第１表!#REF!,[1]速報第１表!#REF!,[1]速報第１表!#REF!,[1]速報第１表!$E$36:$G$38,[1]速報第１表!$I$36:$J$38,[1]速報第１表!$L$36:$M$38,[1]速報第１表!$O$36:$Q$38,[1]速報第１表!$E$41:$G$43,[1]速報第１表!$I$41:$J$43,[1]速報第１表!$L$41:$M$43,[1]速報第１表!$O$41:$Q$43,[1]速報第１表!$E$45:$G$46,[1]速報第１表!$I$45:$J$46,[1]速報第１表!$L$45:$M$46,[1]速報第１表!$O$45:$Q$46</definedName>
    <definedName name="入力セル">[1]速報第１表!$I$27,[1]速報第１表!$E$9:$G$12,[1]速報第１表!$E$14:$G$17,[1]速報第１表!$I$9:$J$12,[1]速報第１表!$L$9:$M$12,[1]速報第１表!$O$9:$Q$12,[1]速報第１表!$I$14:$J$17,[1]速報第１表!$L$14:$M$17,[1]速報第１表!$O$14:$Q$17,[1]速報第１表!$E$19:$G$22,[1]速報第１表!$I$19:$J$22,[1]速報第１表!$L$19:$M$22,[1]速報第１表!$O$19:$Q$22,[1]速報第１表!$E$24:$G$27,[1]速報第１表!$I$24:$J$27,[1]速報第１表!$L$24:$M$27,[1]速報第１表!$O$24:$Q$27,[1]速報第１表!$E$32:$G$34,[1]速報第１表!$I$32:$J$34,[1]速報第１表!$L$32:$M$34,[1]速報第１表!$O$32:$Q$34,[1]速報第１表!#REF!,[1]速報第１表!#REF!,[1]速報第１表!#REF!,[1]速報第１表!#REF!,[1]速報第１表!$E$36:$G$38,[1]速報第１表!$I$36:$J$38,[1]速報第１表!$L$36:$M$38,[1]速報第１表!$O$36:$Q$38,[1]速報第１表!$E$41:$G$43,[1]速報第１表!$I$41:$J$43,[1]速報第１表!$L$41:$M$43,[1]速報第１表!$O$41:$Q$43,[1]速報第１表!$E$45:$G$46,[1]速報第１表!$I$45:$J$46,[1]速報第１表!$L$45:$M$46,[1]速報第１表!$O$45:$Q$46</definedName>
    <definedName name="幼稚園・保育園">#REF!</definedName>
    <definedName name="幼稚園学年リスト">リスト!$C$16:$C$22</definedName>
  </definedNames>
  <calcPr calcId="162913"/>
</workbook>
</file>

<file path=xl/calcChain.xml><?xml version="1.0" encoding="utf-8"?>
<calcChain xmlns="http://schemas.openxmlformats.org/spreadsheetml/2006/main">
  <c r="K12" i="62" l="1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36" i="62"/>
  <c r="K37" i="62"/>
  <c r="K38" i="62"/>
  <c r="K39" i="62"/>
  <c r="K40" i="62"/>
  <c r="K41" i="62"/>
  <c r="K42" i="62"/>
  <c r="K43" i="62"/>
  <c r="K44" i="62"/>
  <c r="K45" i="62"/>
  <c r="K46" i="62"/>
  <c r="K47" i="62"/>
  <c r="K48" i="62"/>
  <c r="K49" i="62"/>
  <c r="K50" i="62"/>
  <c r="K51" i="62"/>
  <c r="K52" i="62"/>
  <c r="K53" i="62"/>
  <c r="K54" i="62"/>
  <c r="K55" i="62"/>
  <c r="K56" i="62"/>
  <c r="K57" i="62"/>
  <c r="K58" i="62"/>
  <c r="K59" i="62"/>
  <c r="K60" i="62"/>
  <c r="K61" i="62"/>
  <c r="K62" i="62"/>
  <c r="K63" i="62"/>
  <c r="K64" i="62"/>
  <c r="K65" i="62"/>
  <c r="K66" i="62"/>
  <c r="K67" i="62"/>
  <c r="K68" i="62"/>
  <c r="K69" i="62"/>
  <c r="K70" i="62"/>
  <c r="K71" i="62"/>
  <c r="K72" i="62"/>
  <c r="K73" i="62"/>
  <c r="K74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39" i="62"/>
  <c r="J40" i="62"/>
  <c r="J41" i="62"/>
  <c r="J42" i="62"/>
  <c r="J43" i="62"/>
  <c r="J44" i="62"/>
  <c r="J45" i="62"/>
  <c r="J46" i="62"/>
  <c r="J47" i="62"/>
  <c r="J48" i="62"/>
  <c r="J49" i="62"/>
  <c r="J50" i="62"/>
  <c r="J51" i="62"/>
  <c r="J52" i="62"/>
  <c r="J53" i="62"/>
  <c r="J54" i="62"/>
  <c r="J55" i="62"/>
  <c r="J56" i="62"/>
  <c r="J57" i="62"/>
  <c r="J58" i="62"/>
  <c r="J59" i="62"/>
  <c r="J60" i="62"/>
  <c r="J61" i="62"/>
  <c r="J62" i="62"/>
  <c r="J63" i="62"/>
  <c r="J64" i="62"/>
  <c r="J65" i="62"/>
  <c r="J66" i="62"/>
  <c r="J67" i="62"/>
  <c r="J68" i="62"/>
  <c r="J69" i="62"/>
  <c r="J70" i="62"/>
  <c r="J71" i="62"/>
  <c r="J72" i="62"/>
  <c r="J73" i="62"/>
  <c r="J74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36" i="62"/>
  <c r="I37" i="62"/>
  <c r="I38" i="62"/>
  <c r="I39" i="62"/>
  <c r="I40" i="62"/>
  <c r="I41" i="62"/>
  <c r="I42" i="62"/>
  <c r="I43" i="62"/>
  <c r="I44" i="62"/>
  <c r="I45" i="62"/>
  <c r="I46" i="62"/>
  <c r="I47" i="62"/>
  <c r="I48" i="62"/>
  <c r="I49" i="62"/>
  <c r="I50" i="62"/>
  <c r="I51" i="62"/>
  <c r="I52" i="62"/>
  <c r="I53" i="62"/>
  <c r="I54" i="62"/>
  <c r="I55" i="62"/>
  <c r="I56" i="62"/>
  <c r="I57" i="62"/>
  <c r="I58" i="62"/>
  <c r="I59" i="62"/>
  <c r="I60" i="62"/>
  <c r="I61" i="62"/>
  <c r="I62" i="62"/>
  <c r="I63" i="62"/>
  <c r="I64" i="62"/>
  <c r="I65" i="62"/>
  <c r="I66" i="62"/>
  <c r="I67" i="62"/>
  <c r="I68" i="62"/>
  <c r="I69" i="62"/>
  <c r="I70" i="62"/>
  <c r="I71" i="62"/>
  <c r="I72" i="62"/>
  <c r="I73" i="62"/>
  <c r="I74" i="62"/>
  <c r="E12" i="62" l="1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11" i="62"/>
  <c r="G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I11" i="62" l="1"/>
  <c r="P12" i="62" l="1"/>
  <c r="P13" i="62"/>
  <c r="P14" i="62"/>
  <c r="P15" i="62"/>
  <c r="P16" i="62"/>
  <c r="P17" i="62"/>
  <c r="P18" i="62"/>
  <c r="P19" i="62"/>
  <c r="P20" i="62"/>
  <c r="P21" i="62"/>
  <c r="P22" i="62"/>
  <c r="P23" i="62"/>
  <c r="P24" i="62"/>
  <c r="P25" i="62"/>
  <c r="P26" i="62"/>
  <c r="P27" i="62"/>
  <c r="P28" i="62"/>
  <c r="P29" i="62"/>
  <c r="P30" i="62"/>
  <c r="P31" i="62"/>
  <c r="P32" i="62"/>
  <c r="P33" i="62"/>
  <c r="P34" i="62"/>
  <c r="P35" i="62"/>
  <c r="P36" i="62"/>
  <c r="P37" i="62"/>
  <c r="P38" i="62"/>
  <c r="P39" i="62"/>
  <c r="P40" i="62"/>
  <c r="P41" i="62"/>
  <c r="P42" i="62"/>
  <c r="P43" i="62"/>
  <c r="P44" i="62"/>
  <c r="P45" i="62"/>
  <c r="P46" i="62"/>
  <c r="P47" i="62"/>
  <c r="P48" i="62"/>
  <c r="P49" i="62"/>
  <c r="P50" i="62"/>
  <c r="P51" i="62"/>
  <c r="P52" i="62"/>
  <c r="P53" i="62"/>
  <c r="P54" i="62"/>
  <c r="P55" i="62"/>
  <c r="P56" i="62"/>
  <c r="P57" i="62"/>
  <c r="P58" i="62"/>
  <c r="P59" i="62"/>
  <c r="P60" i="62"/>
  <c r="P61" i="62"/>
  <c r="P62" i="62"/>
  <c r="P63" i="62"/>
  <c r="P64" i="62"/>
  <c r="P65" i="62"/>
  <c r="P66" i="62"/>
  <c r="P67" i="62"/>
  <c r="P68" i="62"/>
  <c r="P69" i="62"/>
  <c r="P70" i="62"/>
  <c r="P71" i="62"/>
  <c r="P72" i="62"/>
  <c r="P73" i="62"/>
  <c r="P74" i="62"/>
  <c r="P11" i="62"/>
  <c r="O74" i="62"/>
  <c r="O73" i="62"/>
  <c r="O72" i="62"/>
  <c r="O71" i="62"/>
  <c r="O70" i="62"/>
  <c r="O69" i="62"/>
  <c r="O68" i="62"/>
  <c r="O67" i="62"/>
  <c r="O66" i="62"/>
  <c r="O65" i="62"/>
  <c r="O64" i="62"/>
  <c r="O63" i="62"/>
  <c r="O62" i="62"/>
  <c r="O61" i="62"/>
  <c r="O60" i="62"/>
  <c r="O59" i="62"/>
  <c r="O58" i="62"/>
  <c r="O57" i="62"/>
  <c r="O56" i="62"/>
  <c r="O55" i="62"/>
  <c r="O54" i="62"/>
  <c r="O53" i="62"/>
  <c r="O52" i="62"/>
  <c r="O51" i="62"/>
  <c r="O50" i="62"/>
  <c r="O49" i="62"/>
  <c r="O48" i="62"/>
  <c r="O47" i="62"/>
  <c r="O46" i="62"/>
  <c r="O45" i="62"/>
  <c r="O44" i="62"/>
  <c r="O43" i="62"/>
  <c r="O42" i="62"/>
  <c r="O41" i="62"/>
  <c r="O40" i="62"/>
  <c r="O39" i="62"/>
  <c r="O38" i="62"/>
  <c r="O37" i="62"/>
  <c r="O36" i="62"/>
  <c r="O35" i="62"/>
  <c r="O34" i="62"/>
  <c r="O33" i="62"/>
  <c r="O32" i="62"/>
  <c r="O31" i="62"/>
  <c r="O30" i="62"/>
  <c r="O29" i="62"/>
  <c r="O28" i="62"/>
  <c r="O27" i="62"/>
  <c r="O26" i="62"/>
  <c r="O25" i="62"/>
  <c r="O24" i="62"/>
  <c r="O23" i="62"/>
  <c r="O22" i="62"/>
  <c r="O21" i="62"/>
  <c r="O20" i="62"/>
  <c r="O19" i="62"/>
  <c r="O18" i="62"/>
  <c r="O17" i="62"/>
  <c r="O16" i="62"/>
  <c r="O15" i="62"/>
  <c r="O14" i="62"/>
  <c r="O13" i="62"/>
  <c r="O12" i="62"/>
  <c r="O11" i="62"/>
  <c r="G12" i="62" l="1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36" i="62"/>
  <c r="G37" i="62"/>
  <c r="G38" i="62"/>
  <c r="G39" i="62"/>
  <c r="G40" i="62"/>
  <c r="G41" i="62"/>
  <c r="G42" i="62"/>
  <c r="G43" i="62"/>
  <c r="G44" i="62"/>
  <c r="G45" i="62"/>
  <c r="G46" i="62"/>
  <c r="G47" i="62"/>
  <c r="G48" i="62"/>
  <c r="G49" i="62"/>
  <c r="G50" i="62"/>
  <c r="G51" i="62"/>
  <c r="G52" i="62"/>
  <c r="G53" i="62"/>
  <c r="G54" i="62"/>
  <c r="G55" i="62"/>
  <c r="G56" i="62"/>
  <c r="G57" i="62"/>
  <c r="G58" i="62"/>
  <c r="G59" i="62"/>
  <c r="G60" i="62"/>
  <c r="G61" i="62"/>
  <c r="G62" i="62"/>
  <c r="G63" i="62"/>
  <c r="G64" i="62"/>
  <c r="G65" i="62"/>
  <c r="G66" i="62"/>
  <c r="G67" i="62"/>
  <c r="G68" i="62"/>
  <c r="G69" i="62"/>
  <c r="G70" i="62"/>
  <c r="G71" i="62"/>
  <c r="G72" i="62"/>
  <c r="G73" i="62"/>
  <c r="G74" i="62"/>
  <c r="N12" i="62"/>
  <c r="N13" i="62"/>
  <c r="N14" i="62"/>
  <c r="N15" i="62"/>
  <c r="N16" i="62"/>
  <c r="N17" i="62"/>
  <c r="N18" i="62"/>
  <c r="N19" i="62"/>
  <c r="N20" i="62"/>
  <c r="N21" i="62"/>
  <c r="N22" i="62"/>
  <c r="N23" i="62"/>
  <c r="N24" i="62"/>
  <c r="N25" i="62"/>
  <c r="N26" i="62"/>
  <c r="N27" i="62"/>
  <c r="N28" i="62"/>
  <c r="N29" i="62"/>
  <c r="N30" i="62"/>
  <c r="N31" i="62"/>
  <c r="N32" i="62"/>
  <c r="N33" i="62"/>
  <c r="N34" i="62"/>
  <c r="N35" i="62"/>
  <c r="N36" i="62"/>
  <c r="N37" i="62"/>
  <c r="N38" i="62"/>
  <c r="N39" i="62"/>
  <c r="N40" i="62"/>
  <c r="N41" i="62"/>
  <c r="N42" i="62"/>
  <c r="N43" i="62"/>
  <c r="N44" i="62"/>
  <c r="N45" i="62"/>
  <c r="N46" i="62"/>
  <c r="N47" i="62"/>
  <c r="N48" i="62"/>
  <c r="N49" i="62"/>
  <c r="N50" i="62"/>
  <c r="N51" i="62"/>
  <c r="N52" i="62"/>
  <c r="N53" i="62"/>
  <c r="N54" i="62"/>
  <c r="N55" i="62"/>
  <c r="N56" i="62"/>
  <c r="N57" i="62"/>
  <c r="N58" i="62"/>
  <c r="N59" i="62"/>
  <c r="N60" i="62"/>
  <c r="N61" i="62"/>
  <c r="N62" i="62"/>
  <c r="N63" i="62"/>
  <c r="N64" i="62"/>
  <c r="N65" i="62"/>
  <c r="N66" i="62"/>
  <c r="N67" i="62"/>
  <c r="N68" i="62"/>
  <c r="N69" i="62"/>
  <c r="N70" i="62"/>
  <c r="N71" i="62"/>
  <c r="N72" i="62"/>
  <c r="N73" i="62"/>
  <c r="N74" i="62"/>
  <c r="N11" i="62"/>
  <c r="M12" i="62"/>
  <c r="M13" i="62"/>
  <c r="M14" i="62"/>
  <c r="M15" i="62"/>
  <c r="M16" i="62"/>
  <c r="M17" i="62"/>
  <c r="M18" i="62"/>
  <c r="M19" i="62"/>
  <c r="M20" i="62"/>
  <c r="M21" i="62"/>
  <c r="M22" i="62"/>
  <c r="M23" i="62"/>
  <c r="M24" i="62"/>
  <c r="M25" i="62"/>
  <c r="M26" i="62"/>
  <c r="M27" i="62"/>
  <c r="M28" i="62"/>
  <c r="M29" i="62"/>
  <c r="M30" i="62"/>
  <c r="M31" i="62"/>
  <c r="M32" i="62"/>
  <c r="M33" i="62"/>
  <c r="M34" i="62"/>
  <c r="M35" i="62"/>
  <c r="M36" i="62"/>
  <c r="M37" i="62"/>
  <c r="M38" i="62"/>
  <c r="M39" i="62"/>
  <c r="M40" i="62"/>
  <c r="M41" i="62"/>
  <c r="M42" i="62"/>
  <c r="M43" i="62"/>
  <c r="M44" i="62"/>
  <c r="M45" i="62"/>
  <c r="M46" i="62"/>
  <c r="M47" i="62"/>
  <c r="M48" i="62"/>
  <c r="M49" i="62"/>
  <c r="M50" i="62"/>
  <c r="M51" i="62"/>
  <c r="M52" i="62"/>
  <c r="M53" i="62"/>
  <c r="M54" i="62"/>
  <c r="M55" i="62"/>
  <c r="M56" i="62"/>
  <c r="M57" i="62"/>
  <c r="M58" i="62"/>
  <c r="M59" i="62"/>
  <c r="M60" i="62"/>
  <c r="M61" i="62"/>
  <c r="M62" i="62"/>
  <c r="M63" i="62"/>
  <c r="M64" i="62"/>
  <c r="M65" i="62"/>
  <c r="M66" i="62"/>
  <c r="M67" i="62"/>
  <c r="M68" i="62"/>
  <c r="M69" i="62"/>
  <c r="M70" i="62"/>
  <c r="M71" i="62"/>
  <c r="M72" i="62"/>
  <c r="M73" i="62"/>
  <c r="M74" i="62"/>
  <c r="M11" i="62"/>
  <c r="L12" i="62"/>
  <c r="L13" i="62"/>
  <c r="L14" i="62"/>
  <c r="L15" i="62"/>
  <c r="L16" i="62"/>
  <c r="L17" i="62"/>
  <c r="L18" i="62"/>
  <c r="L19" i="62"/>
  <c r="L20" i="62"/>
  <c r="L21" i="62"/>
  <c r="L22" i="62"/>
  <c r="L23" i="62"/>
  <c r="L24" i="62"/>
  <c r="L25" i="62"/>
  <c r="L26" i="62"/>
  <c r="L27" i="62"/>
  <c r="L28" i="62"/>
  <c r="L29" i="62"/>
  <c r="L30" i="62"/>
  <c r="L31" i="62"/>
  <c r="L32" i="62"/>
  <c r="L33" i="62"/>
  <c r="L34" i="62"/>
  <c r="L35" i="62"/>
  <c r="L36" i="62"/>
  <c r="L37" i="62"/>
  <c r="L38" i="62"/>
  <c r="L39" i="62"/>
  <c r="L40" i="62"/>
  <c r="L41" i="62"/>
  <c r="L42" i="62"/>
  <c r="L43" i="62"/>
  <c r="L44" i="62"/>
  <c r="L45" i="62"/>
  <c r="L46" i="62"/>
  <c r="L47" i="62"/>
  <c r="L48" i="62"/>
  <c r="L49" i="62"/>
  <c r="L50" i="62"/>
  <c r="L51" i="62"/>
  <c r="L52" i="62"/>
  <c r="L53" i="62"/>
  <c r="L54" i="62"/>
  <c r="L55" i="62"/>
  <c r="L56" i="62"/>
  <c r="L57" i="62"/>
  <c r="L58" i="62"/>
  <c r="L59" i="62"/>
  <c r="L60" i="62"/>
  <c r="L61" i="62"/>
  <c r="L62" i="62"/>
  <c r="L63" i="62"/>
  <c r="L64" i="62"/>
  <c r="L65" i="62"/>
  <c r="L66" i="62"/>
  <c r="L67" i="62"/>
  <c r="L68" i="62"/>
  <c r="L69" i="62"/>
  <c r="L70" i="62"/>
  <c r="L71" i="62"/>
  <c r="L72" i="62"/>
  <c r="L73" i="62"/>
  <c r="L74" i="62"/>
  <c r="L11" i="62"/>
  <c r="K11" i="62"/>
  <c r="J11" i="62"/>
  <c r="C14" i="62" l="1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D11" i="62"/>
  <c r="C11" i="62" l="1"/>
  <c r="C12" i="62"/>
  <c r="C13" i="62"/>
  <c r="P75" i="62" l="1"/>
  <c r="P76" i="62"/>
  <c r="N75" i="62"/>
  <c r="N76" i="62"/>
  <c r="M75" i="62"/>
  <c r="M76" i="62"/>
  <c r="L75" i="62"/>
  <c r="L76" i="62"/>
  <c r="K75" i="62"/>
  <c r="J75" i="62"/>
</calcChain>
</file>

<file path=xl/sharedStrings.xml><?xml version="1.0" encoding="utf-8"?>
<sst xmlns="http://schemas.openxmlformats.org/spreadsheetml/2006/main" count="253" uniqueCount="175">
  <si>
    <t>研　修　・　講　座　名</t>
    <rPh sb="0" eb="1">
      <t>ケン</t>
    </rPh>
    <rPh sb="2" eb="3">
      <t>シュウ</t>
    </rPh>
    <rPh sb="6" eb="9">
      <t>コウザ</t>
    </rPh>
    <rPh sb="10" eb="11">
      <t>メイ</t>
    </rPh>
    <phoneticPr fontId="1"/>
  </si>
  <si>
    <t>基本研修</t>
    <rPh sb="0" eb="2">
      <t>キホン</t>
    </rPh>
    <rPh sb="2" eb="4">
      <t>ケンシュウ</t>
    </rPh>
    <phoneticPr fontId="1"/>
  </si>
  <si>
    <t>小学校初任者研修</t>
    <rPh sb="0" eb="3">
      <t>ショウガッコウ</t>
    </rPh>
    <rPh sb="3" eb="6">
      <t>ショニンシャ</t>
    </rPh>
    <rPh sb="6" eb="7">
      <t>ケン</t>
    </rPh>
    <rPh sb="7" eb="8">
      <t>シュウ</t>
    </rPh>
    <phoneticPr fontId="1"/>
  </si>
  <si>
    <t>中学校初任者研修</t>
    <rPh sb="0" eb="3">
      <t>チュウガッコウ</t>
    </rPh>
    <rPh sb="3" eb="6">
      <t>ショニンシャ</t>
    </rPh>
    <rPh sb="6" eb="7">
      <t>ケン</t>
    </rPh>
    <rPh sb="7" eb="8">
      <t>シュウ</t>
    </rPh>
    <phoneticPr fontId="1"/>
  </si>
  <si>
    <t>新規採用養護教諭研修</t>
    <rPh sb="0" eb="2">
      <t>シンキ</t>
    </rPh>
    <rPh sb="2" eb="4">
      <t>サイヨウ</t>
    </rPh>
    <rPh sb="4" eb="6">
      <t>ヨウゴ</t>
    </rPh>
    <rPh sb="6" eb="8">
      <t>キョウユ</t>
    </rPh>
    <rPh sb="8" eb="10">
      <t>ケ</t>
    </rPh>
    <phoneticPr fontId="1"/>
  </si>
  <si>
    <t>職名</t>
    <rPh sb="0" eb="2">
      <t>ショクメイ</t>
    </rPh>
    <phoneticPr fontId="1"/>
  </si>
  <si>
    <t>教諭</t>
    <rPh sb="0" eb="2">
      <t>キョウユ</t>
    </rPh>
    <phoneticPr fontId="1"/>
  </si>
  <si>
    <t>研修・講座番号
（シート番号）</t>
    <rPh sb="0" eb="2">
      <t>ケンシュウ</t>
    </rPh>
    <rPh sb="3" eb="5">
      <t>コウザ</t>
    </rPh>
    <rPh sb="5" eb="7">
      <t>バンゴウ</t>
    </rPh>
    <rPh sb="12" eb="14">
      <t>バンゴウ</t>
    </rPh>
    <phoneticPr fontId="1"/>
  </si>
  <si>
    <t>新規採用栄養教諭研修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</t>
    </rPh>
    <phoneticPr fontId="1"/>
  </si>
  <si>
    <t>備 考</t>
    <rPh sb="0" eb="1">
      <t>ソナエ</t>
    </rPh>
    <rPh sb="2" eb="3">
      <t>コウ</t>
    </rPh>
    <phoneticPr fontId="1"/>
  </si>
  <si>
    <t>幼稚園等新規採用教員研修</t>
    <rPh sb="0" eb="3">
      <t>ヨウチエン</t>
    </rPh>
    <rPh sb="3" eb="4">
      <t>トウ</t>
    </rPh>
    <rPh sb="4" eb="6">
      <t>シンキ</t>
    </rPh>
    <rPh sb="6" eb="8">
      <t>サイヨウ</t>
    </rPh>
    <rPh sb="8" eb="10">
      <t>キョウイン</t>
    </rPh>
    <rPh sb="10" eb="12">
      <t>ケンシュウ</t>
    </rPh>
    <phoneticPr fontId="1"/>
  </si>
  <si>
    <t>記入不要</t>
    <rPh sb="0" eb="2">
      <t>キニュウ</t>
    </rPh>
    <rPh sb="2" eb="4">
      <t>フヨウ</t>
    </rPh>
    <phoneticPr fontId="1"/>
  </si>
  <si>
    <t>○年</t>
    <rPh sb="1" eb="2">
      <t>ネン</t>
    </rPh>
    <phoneticPr fontId="1"/>
  </si>
  <si>
    <t>教職経験年数経験年数</t>
    <rPh sb="6" eb="8">
      <t>ケイケン</t>
    </rPh>
    <rPh sb="8" eb="10">
      <t>ネンスウ</t>
    </rPh>
    <phoneticPr fontId="1"/>
  </si>
  <si>
    <t>養護教諭</t>
    <rPh sb="0" eb="2">
      <t>ヨウゴ</t>
    </rPh>
    <rPh sb="2" eb="4">
      <t>キョウユ</t>
    </rPh>
    <phoneticPr fontId="1"/>
  </si>
  <si>
    <t>栄養教諭</t>
    <rPh sb="0" eb="2">
      <t>エイヨウ</t>
    </rPh>
    <rPh sb="2" eb="4">
      <t>キョウユ</t>
    </rPh>
    <phoneticPr fontId="1"/>
  </si>
  <si>
    <t>３年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</si>
  <si>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</si>
  <si>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</si>
  <si>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</si>
  <si>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</si>
  <si>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有</t>
    <rPh sb="0" eb="1">
      <t>ア</t>
    </rPh>
    <phoneticPr fontId="1"/>
  </si>
  <si>
    <t>４年</t>
    <rPh sb="1" eb="2">
      <t>ネン</t>
    </rPh>
    <phoneticPr fontId="1"/>
  </si>
  <si>
    <t>○○　○○</t>
    <phoneticPr fontId="1"/>
  </si>
  <si>
    <t>リスト選択</t>
    <rPh sb="3" eb="5">
      <t>センタク</t>
    </rPh>
    <phoneticPr fontId="1"/>
  </si>
  <si>
    <t>７年</t>
    <rPh sb="1" eb="2">
      <t>ネン</t>
    </rPh>
    <phoneticPr fontId="1"/>
  </si>
  <si>
    <t>８年</t>
    <rPh sb="1" eb="2">
      <t>ネン</t>
    </rPh>
    <phoneticPr fontId="1"/>
  </si>
  <si>
    <t>９年</t>
    <rPh sb="1" eb="2">
      <t>ネン</t>
    </rPh>
    <phoneticPr fontId="1"/>
  </si>
  <si>
    <t>１０年</t>
    <rPh sb="2" eb="3">
      <t>ネン</t>
    </rPh>
    <phoneticPr fontId="1"/>
  </si>
  <si>
    <t>１１年</t>
    <rPh sb="2" eb="3">
      <t>ネン</t>
    </rPh>
    <phoneticPr fontId="1"/>
  </si>
  <si>
    <t>１２年</t>
    <rPh sb="2" eb="3">
      <t>ネン</t>
    </rPh>
    <phoneticPr fontId="1"/>
  </si>
  <si>
    <t>１３年</t>
    <rPh sb="2" eb="3">
      <t>ネン</t>
    </rPh>
    <phoneticPr fontId="1"/>
  </si>
  <si>
    <t>１４年</t>
    <rPh sb="2" eb="3">
      <t>ネン</t>
    </rPh>
    <phoneticPr fontId="1"/>
  </si>
  <si>
    <t>１５年</t>
    <rPh sb="2" eb="3">
      <t>ネン</t>
    </rPh>
    <phoneticPr fontId="1"/>
  </si>
  <si>
    <t>１６年</t>
    <rPh sb="2" eb="3">
      <t>ネン</t>
    </rPh>
    <phoneticPr fontId="1"/>
  </si>
  <si>
    <t>１７年</t>
    <rPh sb="2" eb="3">
      <t>ネン</t>
    </rPh>
    <phoneticPr fontId="1"/>
  </si>
  <si>
    <t>１８年</t>
    <rPh sb="2" eb="3">
      <t>ネン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</si>
  <si>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</si>
  <si>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</si>
  <si>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</si>
  <si>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</si>
  <si>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</si>
  <si>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２４年</t>
    <rPh sb="2" eb="3">
      <t>ネン</t>
    </rPh>
    <phoneticPr fontId="1"/>
  </si>
  <si>
    <t>２５年</t>
    <rPh sb="2" eb="3">
      <t>ネン</t>
    </rPh>
    <phoneticPr fontId="1"/>
  </si>
  <si>
    <t>２６年</t>
    <rPh sb="2" eb="3">
      <t>ネン</t>
    </rPh>
    <phoneticPr fontId="1"/>
  </si>
  <si>
    <t>２７年</t>
    <rPh sb="2" eb="3">
      <t>ネン</t>
    </rPh>
    <phoneticPr fontId="1"/>
  </si>
  <si>
    <t>２８年</t>
    <rPh sb="2" eb="3">
      <t>ネン</t>
    </rPh>
    <phoneticPr fontId="1"/>
  </si>
  <si>
    <t>２９年</t>
    <rPh sb="2" eb="3">
      <t>ネン</t>
    </rPh>
    <phoneticPr fontId="1"/>
  </si>
  <si>
    <t>３０年</t>
    <rPh sb="2" eb="3">
      <t>ネン</t>
    </rPh>
    <phoneticPr fontId="1"/>
  </si>
  <si>
    <t>３１年</t>
    <rPh sb="2" eb="3">
      <t>ネン</t>
    </rPh>
    <phoneticPr fontId="1"/>
  </si>
  <si>
    <t>在職期間
役職期間</t>
    <rPh sb="0" eb="2">
      <t>ザイショク</t>
    </rPh>
    <rPh sb="2" eb="4">
      <t>キカン</t>
    </rPh>
    <rPh sb="5" eb="7">
      <t>ヤクショク</t>
    </rPh>
    <rPh sb="7" eb="9">
      <t>キカン</t>
    </rPh>
    <phoneticPr fontId="1"/>
  </si>
  <si>
    <t>３２年</t>
    <rPh sb="2" eb="3">
      <t>ネン</t>
    </rPh>
    <phoneticPr fontId="1"/>
  </si>
  <si>
    <t>３３年</t>
    <rPh sb="2" eb="3">
      <t>ネン</t>
    </rPh>
    <phoneticPr fontId="1"/>
  </si>
  <si>
    <t>氏　名</t>
    <rPh sb="0" eb="1">
      <t>シ</t>
    </rPh>
    <rPh sb="2" eb="3">
      <t>メイ</t>
    </rPh>
    <phoneticPr fontId="1"/>
  </si>
  <si>
    <t>目次シートへ</t>
  </si>
  <si>
    <t>入力不要</t>
    <rPh sb="1" eb="2">
      <t>チカラ</t>
    </rPh>
    <phoneticPr fontId="1"/>
  </si>
  <si>
    <t>入力枠へ戻る</t>
  </si>
  <si>
    <t>入力不要</t>
    <rPh sb="0" eb="2">
      <t>ニュウリョク</t>
    </rPh>
    <rPh sb="2" eb="4">
      <t>フヨウ</t>
    </rPh>
    <phoneticPr fontId="1"/>
  </si>
  <si>
    <t>初</t>
    <rPh sb="0" eb="1">
      <t>ハツ</t>
    </rPh>
    <phoneticPr fontId="1"/>
  </si>
  <si>
    <t>入力不要</t>
    <rPh sb="0" eb="2">
      <t>ニュウリョク</t>
    </rPh>
    <rPh sb="2" eb="4">
      <t>フヨウ</t>
    </rPh>
    <phoneticPr fontId="1"/>
  </si>
  <si>
    <t>区分</t>
    <rPh sb="0" eb="2">
      <t>クブン</t>
    </rPh>
    <phoneticPr fontId="1"/>
  </si>
  <si>
    <t>研
修
種
別</t>
    <rPh sb="0" eb="1">
      <t>ケン</t>
    </rPh>
    <rPh sb="2" eb="3">
      <t>オサム</t>
    </rPh>
    <rPh sb="4" eb="5">
      <t>タネ</t>
    </rPh>
    <rPh sb="6" eb="7">
      <t>ベツ</t>
    </rPh>
    <phoneticPr fontId="1"/>
  </si>
  <si>
    <t>研
修
番
号</t>
    <rPh sb="0" eb="1">
      <t>ケン</t>
    </rPh>
    <rPh sb="2" eb="3">
      <t>オサム</t>
    </rPh>
    <phoneticPr fontId="1"/>
  </si>
  <si>
    <t>留意事項</t>
    <rPh sb="0" eb="2">
      <t>リュウイ</t>
    </rPh>
    <rPh sb="2" eb="4">
      <t>ジコウ</t>
    </rPh>
    <phoneticPr fontId="1"/>
  </si>
  <si>
    <t>区　分</t>
  </si>
  <si>
    <t>「備考」欄等への入力</t>
    <rPh sb="8" eb="10">
      <t>ニュウリョク</t>
    </rPh>
    <phoneticPr fontId="1"/>
  </si>
  <si>
    <t>（半角数字7桁）</t>
    <rPh sb="1" eb="3">
      <t>ハンカク</t>
    </rPh>
    <rPh sb="3" eb="5">
      <t>スウジ</t>
    </rPh>
    <phoneticPr fontId="1"/>
  </si>
  <si>
    <r>
      <t xml:space="preserve">教職員番号
</t>
    </r>
    <r>
      <rPr>
        <sz val="9"/>
        <rFont val="ＭＳ ゴシック"/>
        <family val="3"/>
        <charset val="128"/>
      </rPr>
      <t>（７桁数字）</t>
    </r>
    <rPh sb="0" eb="3">
      <t>キョウショクイン</t>
    </rPh>
    <rPh sb="3" eb="5">
      <t>バンゴウ</t>
    </rPh>
    <rPh sb="8" eb="9">
      <t>ケタ</t>
    </rPh>
    <rPh sb="9" eb="11">
      <t>スウジ</t>
    </rPh>
    <phoneticPr fontId="1"/>
  </si>
  <si>
    <t>○○○○○○○</t>
    <phoneticPr fontId="1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</si>
  <si>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研 修 名</t>
    </r>
    <rPh sb="1" eb="2">
      <t>ケン</t>
    </rPh>
    <rPh sb="3" eb="4">
      <t>シュウ</t>
    </rPh>
    <rPh sb="5" eb="6">
      <t>メイ</t>
    </rPh>
    <phoneticPr fontId="1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</si>
  <si>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氏　名</t>
    </r>
    <r>
      <rPr>
        <sz val="16"/>
        <rFont val="ＭＳ ゴシック"/>
        <family val="3"/>
        <charset val="128"/>
      </rPr>
      <t xml:space="preserve">
</t>
    </r>
    <rPh sb="1" eb="2">
      <t>シ</t>
    </rPh>
    <rPh sb="3" eb="4">
      <t>メイ</t>
    </rPh>
    <phoneticPr fontId="1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</si>
  <si>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備　考</t>
    </r>
    <phoneticPr fontId="1"/>
  </si>
  <si>
    <t>目次</t>
    <rPh sb="0" eb="2">
      <t>モクジ</t>
    </rPh>
    <phoneticPr fontId="1"/>
  </si>
  <si>
    <r>
      <rPr>
        <sz val="10"/>
        <rFont val="ＭＳ ゴシック"/>
        <family val="3"/>
        <charset val="128"/>
      </rPr>
      <t>○印を付し</t>
    </r>
    <r>
      <rPr>
        <sz val="10"/>
        <rFont val="ＭＳ 明朝"/>
        <family val="1"/>
        <charset val="128"/>
      </rPr>
      <t>，延期していた理由を入力する。</t>
    </r>
    <rPh sb="15" eb="17">
      <t>ニュウリョク</t>
    </rPh>
    <phoneticPr fontId="32"/>
  </si>
  <si>
    <r>
      <rPr>
        <sz val="10"/>
        <rFont val="ＭＳ ゴシック"/>
        <family val="3"/>
        <charset val="128"/>
      </rPr>
      <t>□印を付し</t>
    </r>
    <r>
      <rPr>
        <sz val="10"/>
        <rFont val="ＭＳ 明朝"/>
        <family val="1"/>
        <charset val="128"/>
      </rPr>
      <t>，更に延期の理由を入力する。</t>
    </r>
    <rPh sb="14" eb="16">
      <t>ニュウリョク</t>
    </rPh>
    <phoneticPr fontId="32"/>
  </si>
  <si>
    <t>研修・講座名</t>
    <phoneticPr fontId="1"/>
  </si>
  <si>
    <t>○</t>
    <phoneticPr fontId="1"/>
  </si>
  <si>
    <r>
      <rPr>
        <b/>
        <sz val="16"/>
        <color theme="1"/>
        <rFont val="ＭＳ 明朝"/>
        <family val="1"/>
        <charset val="128"/>
      </rPr>
      <t>第</t>
    </r>
    <r>
      <rPr>
        <b/>
        <sz val="16"/>
        <color theme="1"/>
        <rFont val="Trebuchet MS"/>
        <family val="2"/>
      </rPr>
      <t>1</t>
    </r>
    <r>
      <rPr>
        <b/>
        <sz val="16"/>
        <color theme="1"/>
        <rFont val="ＭＳ 明朝"/>
        <family val="1"/>
        <charset val="128"/>
      </rPr>
      <t>希望</t>
    </r>
    <rPh sb="0" eb="1">
      <t>ダイ</t>
    </rPh>
    <rPh sb="2" eb="4">
      <t>キボウ</t>
    </rPh>
    <phoneticPr fontId="30"/>
  </si>
  <si>
    <r>
      <rPr>
        <b/>
        <sz val="16"/>
        <color theme="1"/>
        <rFont val="ＭＳ 明朝"/>
        <family val="1"/>
        <charset val="128"/>
      </rPr>
      <t>第</t>
    </r>
    <r>
      <rPr>
        <b/>
        <sz val="16"/>
        <color theme="1"/>
        <rFont val="Trebuchet MS"/>
        <family val="2"/>
      </rPr>
      <t>2</t>
    </r>
    <r>
      <rPr>
        <b/>
        <sz val="16"/>
        <color theme="1"/>
        <rFont val="ＭＳ 明朝"/>
        <family val="1"/>
        <charset val="128"/>
      </rPr>
      <t>希望</t>
    </r>
    <rPh sb="0" eb="1">
      <t>ダイ</t>
    </rPh>
    <rPh sb="2" eb="4">
      <t>キボウ</t>
    </rPh>
    <phoneticPr fontId="30"/>
  </si>
  <si>
    <t>前期選択</t>
    <rPh sb="0" eb="2">
      <t>ゼンキ</t>
    </rPh>
    <rPh sb="2" eb="4">
      <t>センタク</t>
    </rPh>
    <phoneticPr fontId="1"/>
  </si>
  <si>
    <t>後期選択</t>
    <rPh sb="0" eb="2">
      <t>コウキ</t>
    </rPh>
    <rPh sb="2" eb="4">
      <t>センタク</t>
    </rPh>
    <phoneticPr fontId="1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</si>
  <si>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在職期間</t>
    </r>
    <rPh sb="1" eb="3">
      <t>ザイショク</t>
    </rPh>
    <rPh sb="3" eb="5">
      <t>キカン</t>
    </rPh>
    <phoneticPr fontId="1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</si>
  <si>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職名</t>
    </r>
    <r>
      <rPr>
        <sz val="16"/>
        <rFont val="ＭＳ ゴシック"/>
        <family val="3"/>
        <charset val="128"/>
      </rPr>
      <t xml:space="preserve">
</t>
    </r>
    <rPh sb="1" eb="2">
      <t>ショク</t>
    </rPh>
    <rPh sb="2" eb="3">
      <t>メイ</t>
    </rPh>
    <phoneticPr fontId="1"/>
  </si>
  <si>
    <t>※令和3年3月31日現在の年数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3" eb="14">
      <t>トシ</t>
    </rPh>
    <rPh sb="14" eb="15">
      <t>スウ</t>
    </rPh>
    <phoneticPr fontId="1"/>
  </si>
  <si>
    <t>中堅養護教諭資質向上研修【前期】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3" eb="15">
      <t>ゼンキ</t>
    </rPh>
    <phoneticPr fontId="2"/>
  </si>
  <si>
    <t>中堅養護教諭資質向上研修【後期】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3" eb="15">
      <t>コウキ</t>
    </rPh>
    <phoneticPr fontId="2"/>
  </si>
  <si>
    <t>中堅【前】</t>
    <rPh sb="0" eb="2">
      <t>チュウケン</t>
    </rPh>
    <rPh sb="3" eb="4">
      <t>マエ</t>
    </rPh>
    <phoneticPr fontId="1"/>
  </si>
  <si>
    <t>中堅【後】１</t>
    <rPh sb="0" eb="2">
      <t>チュウケン</t>
    </rPh>
    <rPh sb="3" eb="4">
      <t>ウシロ</t>
    </rPh>
    <phoneticPr fontId="1"/>
  </si>
  <si>
    <t>中堅【後】２</t>
    <rPh sb="0" eb="2">
      <t>チュウケン</t>
    </rPh>
    <rPh sb="3" eb="4">
      <t>ウシロ</t>
    </rPh>
    <phoneticPr fontId="1"/>
  </si>
  <si>
    <t>22A</t>
    <phoneticPr fontId="1"/>
  </si>
  <si>
    <t>22B</t>
    <phoneticPr fontId="1"/>
  </si>
  <si>
    <t>養護教諭</t>
    <phoneticPr fontId="1"/>
  </si>
  <si>
    <t>②研修番号</t>
    <rPh sb="1" eb="3">
      <t>ケンシュウ</t>
    </rPh>
    <rPh sb="3" eb="5">
      <t>バンゴウ</t>
    </rPh>
    <phoneticPr fontId="1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</si>
  <si>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学校名</t>
    </r>
    <rPh sb="1" eb="3">
      <t>ガッコウ</t>
    </rPh>
    <rPh sb="3" eb="4">
      <t>メイ</t>
    </rPh>
    <phoneticPr fontId="1"/>
  </si>
  <si>
    <t>７／26（月）</t>
    <rPh sb="5" eb="6">
      <t>ゲツ</t>
    </rPh>
    <phoneticPr fontId="1"/>
  </si>
  <si>
    <t>①学校名
○○立○○○学校</t>
    <phoneticPr fontId="1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</si>
  <si>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部</t>
    </r>
    <r>
      <rPr>
        <sz val="16"/>
        <rFont val="ＭＳ ゴシック"/>
        <family val="3"/>
        <charset val="128"/>
      </rPr>
      <t xml:space="preserve">
</t>
    </r>
    <rPh sb="1" eb="2">
      <t>ブ</t>
    </rPh>
    <phoneticPr fontId="1"/>
  </si>
  <si>
    <t>21A</t>
    <phoneticPr fontId="1"/>
  </si>
  <si>
    <t>21B</t>
    <phoneticPr fontId="1"/>
  </si>
  <si>
    <t>23A</t>
    <phoneticPr fontId="1"/>
  </si>
  <si>
    <t>23B</t>
    <phoneticPr fontId="1"/>
  </si>
  <si>
    <t>中堅栄養教諭資質向上研修【前期】</t>
    <rPh sb="2" eb="4">
      <t>エイヨウ</t>
    </rPh>
    <phoneticPr fontId="1"/>
  </si>
  <si>
    <t>中堅栄養教諭資質向上研修【後期】</t>
    <rPh sb="0" eb="2">
      <t>チュウケン</t>
    </rPh>
    <rPh sb="2" eb="4">
      <t>エイヨウ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3" eb="15">
      <t>コウキ</t>
    </rPh>
    <phoneticPr fontId="2"/>
  </si>
  <si>
    <t>教諭</t>
    <rPh sb="0" eb="2">
      <t>キョウユ</t>
    </rPh>
    <phoneticPr fontId="1"/>
  </si>
  <si>
    <t>栄養教諭</t>
    <rPh sb="0" eb="2">
      <t>エイヨウ</t>
    </rPh>
    <rPh sb="2" eb="4">
      <t>キョウユ</t>
    </rPh>
    <phoneticPr fontId="1"/>
  </si>
  <si>
    <t>部</t>
    <rPh sb="0" eb="1">
      <t>ブ</t>
    </rPh>
    <phoneticPr fontId="1"/>
  </si>
  <si>
    <t>幼稚部</t>
    <rPh sb="0" eb="3">
      <t>ヨウチブ</t>
    </rPh>
    <phoneticPr fontId="1"/>
  </si>
  <si>
    <t>小学部</t>
    <rPh sb="0" eb="3">
      <t>ショウガクブ</t>
    </rPh>
    <phoneticPr fontId="1"/>
  </si>
  <si>
    <t>中学部</t>
    <rPh sb="0" eb="3">
      <t>チュウガクブ</t>
    </rPh>
    <phoneticPr fontId="1"/>
  </si>
  <si>
    <t>高等部</t>
    <rPh sb="0" eb="3">
      <t>コウトウブ</t>
    </rPh>
    <phoneticPr fontId="1"/>
  </si>
  <si>
    <t>栄養教諭</t>
    <rPh sb="0" eb="2">
      <t>エイヨウ</t>
    </rPh>
    <phoneticPr fontId="1"/>
  </si>
  <si>
    <t>勤 務 校 名</t>
    <rPh sb="0" eb="1">
      <t>ツトム</t>
    </rPh>
    <rPh sb="2" eb="3">
      <t>ツトム</t>
    </rPh>
    <rPh sb="4" eb="5">
      <t>コウ</t>
    </rPh>
    <rPh sb="6" eb="7">
      <t>メイ</t>
    </rPh>
    <phoneticPr fontId="1"/>
  </si>
  <si>
    <t>○○部</t>
    <rPh sb="2" eb="3">
      <t>ブ</t>
    </rPh>
    <phoneticPr fontId="1"/>
  </si>
  <si>
    <t>○○○○○○○</t>
  </si>
  <si>
    <t xml:space="preserve">
</t>
    <phoneticPr fontId="1"/>
  </si>
  <si>
    <r>
      <t xml:space="preserve">研究協議　
「専門家との連携協力」
（80分×2講座）
</t>
    </r>
    <r>
      <rPr>
        <sz val="12"/>
        <color theme="1"/>
        <rFont val="ＭＳ Ｐ明朝"/>
        <family val="1"/>
        <charset val="128"/>
      </rPr>
      <t>1　視覚障害
2　聴覚障害
3　作業療法
4　理学療法
5　臨床心理</t>
    </r>
    <rPh sb="0" eb="2">
      <t>ケンキュウ</t>
    </rPh>
    <phoneticPr fontId="30"/>
  </si>
  <si>
    <t>1～3の
いずれかを入力</t>
    <phoneticPr fontId="1"/>
  </si>
  <si>
    <t>1～5の
いずれかを入力</t>
    <phoneticPr fontId="1"/>
  </si>
  <si>
    <t>７／29（木）</t>
    <rPh sb="5" eb="6">
      <t>モク</t>
    </rPh>
    <phoneticPr fontId="1"/>
  </si>
  <si>
    <t>８／２（月）</t>
    <rPh sb="4" eb="5">
      <t>ゲツ</t>
    </rPh>
    <phoneticPr fontId="1"/>
  </si>
  <si>
    <t>1～4の
いずれかを入力</t>
    <phoneticPr fontId="1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</si>
  <si>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職員番号</t>
    </r>
    <rPh sb="1" eb="3">
      <t>ショクイン</t>
    </rPh>
    <rPh sb="2" eb="3">
      <t>イン</t>
    </rPh>
    <rPh sb="3" eb="5">
      <t>バンゴウ</t>
    </rPh>
    <phoneticPr fontId="1"/>
  </si>
  <si>
    <t xml:space="preserve">※姓と名の間は１文字空ける
</t>
    <rPh sb="1" eb="2">
      <t>カバネ</t>
    </rPh>
    <rPh sb="10" eb="11">
      <t>ア</t>
    </rPh>
    <phoneticPr fontId="1"/>
  </si>
  <si>
    <t>特別支援学校中堅教諭資質向上研修【前期】</t>
    <rPh sb="0" eb="2">
      <t>トクベツ</t>
    </rPh>
    <rPh sb="2" eb="4">
      <t>シエン</t>
    </rPh>
    <rPh sb="4" eb="6">
      <t>ガッコウ</t>
    </rPh>
    <rPh sb="6" eb="8">
      <t>チュウケン</t>
    </rPh>
    <rPh sb="8" eb="10">
      <t>キョウユ</t>
    </rPh>
    <rPh sb="10" eb="12">
      <t>シシツ</t>
    </rPh>
    <rPh sb="12" eb="14">
      <t>コウジョウ</t>
    </rPh>
    <rPh sb="14" eb="16">
      <t>ケンシュウ</t>
    </rPh>
    <rPh sb="17" eb="19">
      <t>ゼンキ</t>
    </rPh>
    <phoneticPr fontId="1"/>
  </si>
  <si>
    <t>特別支援学校中堅教諭資質向上研修【後期】</t>
    <rPh sb="6" eb="8">
      <t>チュウケン</t>
    </rPh>
    <rPh sb="8" eb="10">
      <t>キョウユ</t>
    </rPh>
    <rPh sb="17" eb="19">
      <t>コウキ</t>
    </rPh>
    <phoneticPr fontId="1"/>
  </si>
  <si>
    <r>
      <rPr>
        <b/>
        <sz val="16"/>
        <color theme="1"/>
        <rFont val="ＭＳ Ｐゴシック"/>
        <family val="3"/>
        <charset val="128"/>
      </rPr>
      <t>第</t>
    </r>
    <r>
      <rPr>
        <b/>
        <sz val="16"/>
        <color theme="1"/>
        <rFont val="Trebuchet MS"/>
        <family val="2"/>
      </rPr>
      <t>3</t>
    </r>
    <r>
      <rPr>
        <b/>
        <sz val="16"/>
        <color theme="1"/>
        <rFont val="ＭＳ Ｐゴシック"/>
        <family val="3"/>
        <charset val="128"/>
      </rPr>
      <t>希望</t>
    </r>
    <rPh sb="0" eb="1">
      <t>ダイ</t>
    </rPh>
    <rPh sb="2" eb="4">
      <t>キボウ</t>
    </rPh>
    <phoneticPr fontId="30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</si>
  <si>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 xml:space="preserve">中堅研
【前期】選択希望
</t>
    </r>
    <r>
      <rPr>
        <sz val="14"/>
        <rFont val="ＭＳ ゴシック"/>
        <family val="3"/>
        <charset val="128"/>
      </rPr>
      <t>詳細は手引参照</t>
    </r>
    <r>
      <rPr>
        <sz val="18"/>
        <rFont val="ＭＳ ゴシック"/>
        <family val="3"/>
        <charset val="128"/>
      </rPr>
      <t xml:space="preserve">
</t>
    </r>
    <r>
      <rPr>
        <sz val="14"/>
        <rFont val="ＭＳ ゴシック"/>
        <family val="3"/>
        <charset val="128"/>
      </rPr>
      <t>教諭ｐ．５
養護教諭ｐ．６
栄養教諭ｐ．６</t>
    </r>
    <rPh sb="1" eb="3">
      <t>チュウケン</t>
    </rPh>
    <rPh sb="6" eb="7">
      <t>マエ</t>
    </rPh>
    <rPh sb="9" eb="11">
      <t>センタク</t>
    </rPh>
    <rPh sb="11" eb="13">
      <t>キボウ</t>
    </rPh>
    <rPh sb="36" eb="38">
      <t>エイヨウ</t>
    </rPh>
    <rPh sb="38" eb="40">
      <t>キョウユ</t>
    </rPh>
    <phoneticPr fontId="1"/>
  </si>
  <si>
    <r>
      <rPr>
        <sz val="6"/>
        <rFont val="ＭＳ ゴシック"/>
        <family val="3"/>
        <charset val="128"/>
      </rPr>
      <t xml:space="preserve">
</t>
    </r>
    <r>
      <rPr>
        <sz val="18"/>
        <rFont val="ＭＳ ゴシック"/>
        <family val="3"/>
        <charset val="128"/>
      </rPr>
      <t xml:space="preserve">中堅研
【後期】選択希望
</t>
    </r>
    <r>
      <rPr>
        <sz val="14"/>
        <rFont val="ＭＳ ゴシック"/>
        <family val="3"/>
        <charset val="128"/>
      </rPr>
      <t>詳細は手引参照
教諭ｐ．５
養護教諭ｐ．７
栄養教諭ｐ．６</t>
    </r>
    <rPh sb="1" eb="3">
      <t>チュウケン</t>
    </rPh>
    <rPh sb="6" eb="7">
      <t>ウシロ</t>
    </rPh>
    <rPh sb="9" eb="11">
      <t>センタク</t>
    </rPh>
    <rPh sb="11" eb="13">
      <t>キボウ</t>
    </rPh>
    <phoneticPr fontId="1"/>
  </si>
  <si>
    <r>
      <rPr>
        <sz val="14"/>
        <color rgb="FFFF0000"/>
        <rFont val="ＭＳ Ｐ明朝"/>
        <family val="1"/>
        <charset val="128"/>
      </rPr>
      <t>選択研修　講義・演習</t>
    </r>
    <r>
      <rPr>
        <sz val="11"/>
        <color theme="1"/>
        <rFont val="ＭＳ Ｐ明朝"/>
        <family val="1"/>
        <charset val="128"/>
      </rPr>
      <t xml:space="preserve">
</t>
    </r>
    <r>
      <rPr>
        <sz val="14"/>
        <color rgb="FFFF0000"/>
        <rFont val="ＭＳ Ｐ明朝"/>
        <family val="1"/>
        <charset val="128"/>
      </rPr>
      <t>「授業改善」</t>
    </r>
    <r>
      <rPr>
        <sz val="11"/>
        <color theme="1"/>
        <rFont val="ＭＳ Ｐ明朝"/>
        <family val="1"/>
        <charset val="128"/>
      </rPr>
      <t xml:space="preserve">
1　準ずる教育課程
2　知的代替の教育課程
3　自立活動を主とした教育課程</t>
    </r>
    <rPh sb="5" eb="7">
      <t>コウギ</t>
    </rPh>
    <rPh sb="8" eb="10">
      <t>エンシュウ</t>
    </rPh>
    <rPh sb="32" eb="34">
      <t>ダイタイ</t>
    </rPh>
    <rPh sb="35" eb="37">
      <t>キョウイク</t>
    </rPh>
    <rPh sb="42" eb="44">
      <t>ジリツ</t>
    </rPh>
    <rPh sb="44" eb="46">
      <t>カツドウ</t>
    </rPh>
    <rPh sb="47" eb="48">
      <t>シュ</t>
    </rPh>
    <phoneticPr fontId="30"/>
  </si>
  <si>
    <t xml:space="preserve">（様式７，様式８）中堅教諭等資質向上研修参加者名簿（高等学校，特別支援学校）【留意事項及び入力上の注意】
</t>
    <rPh sb="1" eb="3">
      <t>ヨウシキ</t>
    </rPh>
    <rPh sb="5" eb="7">
      <t>ヨウシキ</t>
    </rPh>
    <rPh sb="9" eb="11">
      <t>チュウケン</t>
    </rPh>
    <rPh sb="11" eb="13">
      <t>キョウユ</t>
    </rPh>
    <rPh sb="13" eb="14">
      <t>ナド</t>
    </rPh>
    <rPh sb="14" eb="16">
      <t>シシツ</t>
    </rPh>
    <rPh sb="16" eb="18">
      <t>コウジョウ</t>
    </rPh>
    <rPh sb="18" eb="20">
      <t>ケンシュウ</t>
    </rPh>
    <rPh sb="20" eb="23">
      <t>サンカシャ</t>
    </rPh>
    <rPh sb="23" eb="25">
      <t>メイボ</t>
    </rPh>
    <rPh sb="26" eb="28">
      <t>コウトウ</t>
    </rPh>
    <rPh sb="28" eb="30">
      <t>ガッコウ</t>
    </rPh>
    <rPh sb="31" eb="33">
      <t>トクベツ</t>
    </rPh>
    <rPh sb="33" eb="35">
      <t>シエン</t>
    </rPh>
    <rPh sb="35" eb="37">
      <t>ガッコウ</t>
    </rPh>
    <rPh sb="47" eb="48">
      <t>ウエ</t>
    </rPh>
    <phoneticPr fontId="1"/>
  </si>
  <si>
    <t>・「　　　　」欄に〇印の場合・・・「ｅラーニング研修」が行われる。</t>
    <rPh sb="7" eb="8">
      <t>ラン</t>
    </rPh>
    <rPh sb="10" eb="11">
      <t>シルシ</t>
    </rPh>
    <rPh sb="12" eb="14">
      <t>バアイ</t>
    </rPh>
    <rPh sb="24" eb="26">
      <t>ケンシュウ</t>
    </rPh>
    <rPh sb="28" eb="29">
      <t>オコナ</t>
    </rPh>
    <phoneticPr fontId="30"/>
  </si>
  <si>
    <t>キャリア・アップ研修</t>
    <rPh sb="8" eb="10">
      <t>ケンシュウ</t>
    </rPh>
    <phoneticPr fontId="1"/>
  </si>
  <si>
    <t>20
A</t>
    <phoneticPr fontId="32"/>
  </si>
  <si>
    <t>高等学校中堅教諭資質向上研修【前期】</t>
    <phoneticPr fontId="32"/>
  </si>
  <si>
    <r>
      <t xml:space="preserve">
１　中堅教諭等資質向上研修【前期】の対象者とは
　</t>
    </r>
    <r>
      <rPr>
        <sz val="10.5"/>
        <rFont val="ＭＳ 明朝"/>
        <family val="1"/>
        <charset val="128"/>
      </rPr>
      <t>　高等学校，特別支援学校に勤務する教諭，養護教諭または栄養教諭のうち，教職
　経験が５年を経過し，以下の項目に該当する者を指す。</t>
    </r>
    <r>
      <rPr>
        <sz val="10.5"/>
        <rFont val="ＭＳ ゴシック"/>
        <family val="3"/>
        <charset val="128"/>
      </rPr>
      <t xml:space="preserve">
　(1) 原則，平成28年４月１日付け採用者。
　(2) (1)以前の採用者のうち，これまで「５年経験者研修〔※注〕」を受講していな
　　い者。
　　　</t>
    </r>
    <r>
      <rPr>
        <sz val="9"/>
        <rFont val="ＭＳ 明朝"/>
        <family val="1"/>
        <charset val="128"/>
      </rPr>
      <t>（〔※注〕「高等学校５年経験者研修」「特別支援学校５年経験者研修」
　　　　　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　　　「養護教諭５年経験者研修」「栄養教諭５年経験者研修」
　　　　　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　　　「小・中学校５年経験者研修」その他，他府県の実施するこれに該当する研修）</t>
    </r>
    <r>
      <rPr>
        <sz val="10.5"/>
        <rFont val="ＭＳ ゴシック"/>
        <family val="3"/>
        <charset val="128"/>
      </rPr>
      <t xml:space="preserve">
　(3) (1)以降の採用者のうち，教職経験が５年を経過した者。
　　　</t>
    </r>
    <r>
      <rPr>
        <sz val="9"/>
        <rFont val="ＭＳ 明朝"/>
        <family val="1"/>
        <charset val="128"/>
      </rPr>
      <t>（他府県や異校種での経験がある者。ただし，講師経験は除く）</t>
    </r>
    <r>
      <rPr>
        <sz val="10.5"/>
        <rFont val="ＭＳ ゴシック"/>
        <family val="3"/>
        <charset val="128"/>
      </rPr>
      <t xml:space="preserve">
　(4) 中堅栄養教諭資質向上研修【前期】</t>
    </r>
    <r>
      <rPr>
        <sz val="10.5"/>
        <rFont val="ＭＳ 明朝"/>
        <family val="1"/>
        <charset val="128"/>
      </rPr>
      <t>については，平成28年４月１日までに学校
　　栄養職員から栄養教諭に任用替えをした者を含む。
    　その場合の在職期間は，栄養教諭としての在職期間を入力する。</t>
    </r>
    <r>
      <rPr>
        <sz val="10.5"/>
        <rFont val="ＭＳ ゴシック"/>
        <family val="3"/>
        <charset val="128"/>
      </rPr>
      <t>　
２　在職期間の計算方法について
　　</t>
    </r>
    <r>
      <rPr>
        <sz val="10.5"/>
        <rFont val="ＭＳ 明朝"/>
        <family val="1"/>
        <charset val="128"/>
      </rPr>
      <t xml:space="preserve">本案内p．７９の「【参考資料３】中堅教諭等資質向上研修【前期】にかかる在職
　期間の例」による。除算する必要がある場合は，除算した年数を「在職期間」欄に
  入力する。　
</t>
    </r>
    <r>
      <rPr>
        <sz val="10.5"/>
        <rFont val="ＭＳ ゴシック"/>
        <family val="3"/>
        <charset val="128"/>
      </rPr>
      <t>３　教員免許更新講習と実施年度が重なった場合</t>
    </r>
    <r>
      <rPr>
        <sz val="10.5"/>
        <rFont val="ＭＳ 明朝"/>
        <family val="1"/>
        <charset val="128"/>
      </rPr>
      <t xml:space="preserve">
　　初めの年度に限り，教員免許更新講習を優先して実施し，中堅教諭等資質向上研修
　【前期】は次年度に実施する。
</t>
    </r>
    <r>
      <rPr>
        <sz val="10.5"/>
        <rFont val="ＭＳ ゴシック"/>
        <family val="3"/>
        <charset val="128"/>
      </rPr>
      <t>４　研修対象者が，下表のいずれかに該当する場合
　　</t>
    </r>
    <r>
      <rPr>
        <sz val="10.5"/>
        <rFont val="ＭＳ 明朝"/>
        <family val="1"/>
        <charset val="128"/>
      </rPr>
      <t>以下の要領で「備考」欄に記号等を入力する。</t>
    </r>
    <rPh sb="3" eb="5">
      <t>チュウケン</t>
    </rPh>
    <rPh sb="5" eb="7">
      <t>キョウユ</t>
    </rPh>
    <rPh sb="7" eb="8">
      <t>ナド</t>
    </rPh>
    <rPh sb="8" eb="10">
      <t>シシツ</t>
    </rPh>
    <rPh sb="10" eb="12">
      <t>コウジョウ</t>
    </rPh>
    <rPh sb="12" eb="14">
      <t>ケンシュウ</t>
    </rPh>
    <rPh sb="15" eb="17">
      <t>ゼンキ</t>
    </rPh>
    <rPh sb="356" eb="358">
      <t>エイヨウ</t>
    </rPh>
    <rPh sb="487" eb="489">
      <t>チュウケン</t>
    </rPh>
    <rPh sb="489" eb="491">
      <t>キョウユ</t>
    </rPh>
    <rPh sb="491" eb="492">
      <t>ナド</t>
    </rPh>
    <rPh sb="492" eb="494">
      <t>シシツ</t>
    </rPh>
    <rPh sb="494" eb="496">
      <t>コウジョウ</t>
    </rPh>
    <rPh sb="499" eb="501">
      <t>ゼンキ</t>
    </rPh>
    <rPh sb="507" eb="508">
      <t>ショク</t>
    </rPh>
    <rPh sb="612" eb="613">
      <t>ナド</t>
    </rPh>
    <phoneticPr fontId="1"/>
  </si>
  <si>
    <t>21
A</t>
    <phoneticPr fontId="32"/>
  </si>
  <si>
    <t>特別支援学校中堅教諭資質向上研修【前期】</t>
    <phoneticPr fontId="32"/>
  </si>
  <si>
    <t>区　分</t>
    <phoneticPr fontId="32"/>
  </si>
  <si>
    <t>22
A</t>
    <phoneticPr fontId="32"/>
  </si>
  <si>
    <t>中堅養護教諭資質向上研修【前期】</t>
    <phoneticPr fontId="32"/>
  </si>
  <si>
    <t>○</t>
    <phoneticPr fontId="56"/>
  </si>
  <si>
    <t>(1) 対象者であるが，令和３年度の研
　修の受講を延期する場合</t>
    <rPh sb="12" eb="14">
      <t>レイワ</t>
    </rPh>
    <rPh sb="18" eb="19">
      <t>ケン</t>
    </rPh>
    <phoneticPr fontId="32"/>
  </si>
  <si>
    <r>
      <rPr>
        <sz val="10"/>
        <rFont val="ＭＳ ゴシック"/>
        <family val="3"/>
        <charset val="128"/>
      </rPr>
      <t>△印を付し</t>
    </r>
    <r>
      <rPr>
        <sz val="10"/>
        <rFont val="ＭＳ 明朝"/>
        <family val="1"/>
        <charset val="128"/>
      </rPr>
      <t>，延期の理由（育児休業等）を入力する。
（例）「△育児休業２年」</t>
    </r>
    <rPh sb="19" eb="20">
      <t>ニュウ</t>
    </rPh>
    <rPh sb="20" eb="21">
      <t>リョク</t>
    </rPh>
    <rPh sb="26" eb="27">
      <t>レイ</t>
    </rPh>
    <phoneticPr fontId="32"/>
  </si>
  <si>
    <t>(2) 研修の受講を延期していた者が，
　令和３年度に研修を受講する場合</t>
    <rPh sb="21" eb="23">
      <t>レイワ</t>
    </rPh>
    <phoneticPr fontId="32"/>
  </si>
  <si>
    <t>(3) 研修の受講を延期していた者が，
　令和３年度も引き続き延期する場合</t>
    <rPh sb="21" eb="23">
      <t>レイワ</t>
    </rPh>
    <phoneticPr fontId="32"/>
  </si>
  <si>
    <t>(4) 他府県や異校種での経験がある
　ため，令和３年度に対象者になる，
　もしくは対象者から外れる場合</t>
    <rPh sb="23" eb="25">
      <t>レイワ</t>
    </rPh>
    <phoneticPr fontId="32"/>
  </si>
  <si>
    <r>
      <rPr>
        <sz val="10"/>
        <rFont val="ＭＳ ゴシック"/>
        <family val="3"/>
        <charset val="128"/>
      </rPr>
      <t>※印を付し</t>
    </r>
    <r>
      <rPr>
        <sz val="10"/>
        <rFont val="ＭＳ 明朝"/>
        <family val="1"/>
        <charset val="128"/>
      </rPr>
      <t>，その事情を簡潔に入力する。また，</t>
    </r>
    <r>
      <rPr>
        <u/>
        <sz val="10"/>
        <rFont val="ＭＳ 明朝"/>
        <family val="1"/>
        <charset val="128"/>
      </rPr>
      <t>対象者か対象者でないかを明示する。</t>
    </r>
    <r>
      <rPr>
        <sz val="10"/>
        <rFont val="ＭＳ 明朝"/>
        <family val="1"/>
        <charset val="128"/>
      </rPr>
      <t xml:space="preserve">
（例）「※対象者でない（他県で実施済み）」</t>
    </r>
    <rPh sb="14" eb="16">
      <t>ニュウリョク</t>
    </rPh>
    <rPh sb="41" eb="42">
      <t>レイ</t>
    </rPh>
    <phoneticPr fontId="32"/>
  </si>
  <si>
    <t>23
A</t>
    <phoneticPr fontId="32"/>
  </si>
  <si>
    <t>中堅栄養教諭資質向上研修【前期】</t>
    <phoneticPr fontId="32"/>
  </si>
  <si>
    <t>(5) 任用替えの栄養教諭</t>
    <rPh sb="4" eb="6">
      <t>ニンヨウ</t>
    </rPh>
    <rPh sb="6" eb="7">
      <t>ガ</t>
    </rPh>
    <rPh sb="9" eb="11">
      <t>エイヨウ</t>
    </rPh>
    <rPh sb="11" eb="13">
      <t>キョウユ</t>
    </rPh>
    <phoneticPr fontId="32"/>
  </si>
  <si>
    <r>
      <rPr>
        <sz val="10"/>
        <rFont val="ＭＳ ゴシック"/>
        <family val="3"/>
        <charset val="128"/>
      </rPr>
      <t>◆印を付し</t>
    </r>
    <r>
      <rPr>
        <sz val="10"/>
        <rFont val="ＭＳ 明朝"/>
        <family val="1"/>
        <charset val="128"/>
      </rPr>
      <t>，任用替えをした年度を入力する。</t>
    </r>
    <rPh sb="1" eb="2">
      <t>シルシ</t>
    </rPh>
    <rPh sb="3" eb="4">
      <t>フ</t>
    </rPh>
    <rPh sb="6" eb="8">
      <t>ニンヨウ</t>
    </rPh>
    <rPh sb="8" eb="9">
      <t>ガ</t>
    </rPh>
    <rPh sb="13" eb="15">
      <t>ネンド</t>
    </rPh>
    <rPh sb="16" eb="18">
      <t>ニュウリョク</t>
    </rPh>
    <phoneticPr fontId="32"/>
  </si>
  <si>
    <r>
      <t>５　職員番号について
　　</t>
    </r>
    <r>
      <rPr>
        <sz val="10.5"/>
        <rFont val="ＭＳ 明朝"/>
        <family val="1"/>
        <charset val="128"/>
      </rPr>
      <t>「職員番号」欄に職員番号を半角数字７桁で入力する。</t>
    </r>
    <r>
      <rPr>
        <sz val="10.5"/>
        <rFont val="ＭＳ ゴシック"/>
        <family val="3"/>
        <charset val="128"/>
      </rPr>
      <t xml:space="preserve">
６　中堅教諭等資質向上研修【前期】対象者のうち，担当教科が「理科」の者について
　</t>
    </r>
    <r>
      <rPr>
        <sz val="10.5"/>
        <rFont val="ＭＳ 明朝"/>
        <family val="1"/>
        <charset val="128"/>
      </rPr>
      <t>　「備考」欄に研修を希望する講義・実習の分野（物理，化学，生物の中から一つ）
　を入力する。　</t>
    </r>
    <rPh sb="41" eb="43">
      <t>チュウケン</t>
    </rPh>
    <rPh sb="43" eb="45">
      <t>キョウユ</t>
    </rPh>
    <rPh sb="45" eb="46">
      <t>ナド</t>
    </rPh>
    <rPh sb="46" eb="48">
      <t>シシツ</t>
    </rPh>
    <rPh sb="48" eb="50">
      <t>コウジョウ</t>
    </rPh>
    <rPh sb="53" eb="55">
      <t>ゼンキ</t>
    </rPh>
    <rPh sb="56" eb="59">
      <t>タイショウシャ</t>
    </rPh>
    <rPh sb="87" eb="89">
      <t>ケンシュウ</t>
    </rPh>
    <rPh sb="90" eb="92">
      <t>キボウ</t>
    </rPh>
    <phoneticPr fontId="32"/>
  </si>
  <si>
    <t>20
B</t>
    <phoneticPr fontId="32"/>
  </si>
  <si>
    <t>高等学校中堅教諭資質向上研修【後期】</t>
    <phoneticPr fontId="32"/>
  </si>
  <si>
    <r>
      <t xml:space="preserve">
１　中堅教諭等資質向上研修【後期】の対象者とは
　</t>
    </r>
    <r>
      <rPr>
        <sz val="10.5"/>
        <rFont val="ＭＳ 明朝"/>
        <family val="1"/>
        <charset val="128"/>
      </rPr>
      <t>　高等学校，特別支援学校に勤務する教諭，養護教諭または栄養教諭のうち，教職
　経験が１０年を経過し，以下の項目に該当する者を指す。</t>
    </r>
    <r>
      <rPr>
        <sz val="10.5"/>
        <rFont val="ＭＳ ゴシック"/>
        <family val="3"/>
        <charset val="128"/>
      </rPr>
      <t xml:space="preserve">
　(1) 原則，平成23年４月１日付け採用者。
　(2) (1)以前の採用者のうち，これまで「１０年経験者研修〔※注〕」を受講してい
　　ない者。
　</t>
    </r>
    <r>
      <rPr>
        <sz val="9"/>
        <rFont val="ＭＳ 明朝"/>
        <family val="1"/>
        <charset val="128"/>
      </rPr>
      <t>　（〔※注〕「高等学校１０年経験者研修」「特別支援学校１０年経験者研修」「養護教諭１０
　　　　　　　　年経験者研修」「栄養教諭１０年経験者研修」「小中学校１０年経験者研修」
　　　　　　　　それぞれ「教職経験１１年目研修」を含む，他府県の実施するこれに該当する研修）</t>
    </r>
    <r>
      <rPr>
        <sz val="10.5"/>
        <rFont val="ＭＳ ゴシック"/>
        <family val="3"/>
        <charset val="128"/>
      </rPr>
      <t xml:space="preserve">
　(3) (1)以降の採用者のうち，教職経験が１０年を経過した者。
　</t>
    </r>
    <r>
      <rPr>
        <sz val="9"/>
        <rFont val="ＭＳ 明朝"/>
        <family val="1"/>
        <charset val="128"/>
      </rPr>
      <t>　　（他府県や異校種での経験がある者。ただし，講師経験は除く）</t>
    </r>
    <r>
      <rPr>
        <sz val="10.5"/>
        <rFont val="ＭＳ ゴシック"/>
        <family val="3"/>
        <charset val="128"/>
      </rPr>
      <t xml:space="preserve">
　(4) 中堅栄養教諭資質向上研修【後期】</t>
    </r>
    <r>
      <rPr>
        <sz val="10.5"/>
        <rFont val="ＭＳ 明朝"/>
        <family val="1"/>
        <charset val="128"/>
      </rPr>
      <t>については，平成23年４月１日までに学校
　　栄養職員から栄養教諭に任用替えをした者を含む。
    　その場合の在職期間は，栄養教諭としての在職期間を入力する。</t>
    </r>
    <rPh sb="7" eb="8">
      <t>ナド</t>
    </rPh>
    <rPh sb="15" eb="17">
      <t>コウキ</t>
    </rPh>
    <rPh sb="376" eb="378">
      <t>エイヨウ</t>
    </rPh>
    <rPh sb="387" eb="388">
      <t>アト</t>
    </rPh>
    <phoneticPr fontId="1"/>
  </si>
  <si>
    <t>21B</t>
    <phoneticPr fontId="32"/>
  </si>
  <si>
    <t>特別支援学校中堅教諭資質向上研修【後期】</t>
    <phoneticPr fontId="32"/>
  </si>
  <si>
    <r>
      <t>２　受講時期の弾力化対象者（２年目）について
　　</t>
    </r>
    <r>
      <rPr>
        <sz val="10.5"/>
        <rFont val="ＭＳ 明朝"/>
        <family val="1"/>
        <charset val="128"/>
      </rPr>
      <t xml:space="preserve">令和２年度までに受講時期の弾力化により１０年経験者研修の１年目を修了した
　者は，令和３年度の中堅教諭等資質向上研修【後期】受講時期の弾力化による受講
　２年目の対象者となる。
</t>
    </r>
    <r>
      <rPr>
        <sz val="10.5"/>
        <rFont val="ＭＳ ゴシック"/>
        <family val="3"/>
        <charset val="128"/>
      </rPr>
      <t>３　在職期間の計算方法について</t>
    </r>
    <r>
      <rPr>
        <sz val="10.5"/>
        <rFont val="ＭＳ 明朝"/>
        <family val="1"/>
        <charset val="128"/>
      </rPr>
      <t xml:space="preserve">
　　本案内p.８０の「【参考資料４】中堅教諭等資質向上研修【後期】にかかる在職
　期間の例」による。除算する必要がある場合は，除算した年数を「在職期間」欄に
　入力する。
</t>
    </r>
    <r>
      <rPr>
        <sz val="10.5"/>
        <rFont val="ＭＳ ゴシック"/>
        <family val="3"/>
        <charset val="128"/>
      </rPr>
      <t>４　教員免許更新講習と実施年度が重なった場合</t>
    </r>
    <r>
      <rPr>
        <sz val="10.5"/>
        <rFont val="ＭＳ 明朝"/>
        <family val="1"/>
        <charset val="128"/>
      </rPr>
      <t xml:space="preserve">
　　初めの年度に限り，教員免許更新講習を優先して受講し，中堅教諭等資質向上研
　修は次年度に受講する。　
</t>
    </r>
    <r>
      <rPr>
        <sz val="10.5"/>
        <rFont val="ＭＳ ゴシック"/>
        <family val="3"/>
        <charset val="128"/>
      </rPr>
      <t>５　研修対象者が，下表のいずれかに該当する場合</t>
    </r>
    <r>
      <rPr>
        <sz val="10.5"/>
        <rFont val="ＭＳ 明朝"/>
        <family val="1"/>
        <charset val="128"/>
      </rPr>
      <t xml:space="preserve">
　　以下の要領で「備考」欄に記号等を入力する。</t>
    </r>
    <rPh sb="72" eb="74">
      <t>チュウケン</t>
    </rPh>
    <rPh sb="74" eb="76">
      <t>キョウユ</t>
    </rPh>
    <rPh sb="76" eb="77">
      <t>ナド</t>
    </rPh>
    <rPh sb="77" eb="79">
      <t>シシツ</t>
    </rPh>
    <rPh sb="79" eb="81">
      <t>コウジョウ</t>
    </rPh>
    <rPh sb="84" eb="86">
      <t>コウキ</t>
    </rPh>
    <rPh sb="98" eb="100">
      <t>ジュコウ</t>
    </rPh>
    <rPh sb="152" eb="153">
      <t>ナド</t>
    </rPh>
    <rPh sb="267" eb="269">
      <t>チュウケン</t>
    </rPh>
    <rPh sb="269" eb="271">
      <t>キョウユ</t>
    </rPh>
    <rPh sb="271" eb="272">
      <t>ナド</t>
    </rPh>
    <rPh sb="272" eb="274">
      <t>シシツ</t>
    </rPh>
    <rPh sb="274" eb="276">
      <t>コウジョウ</t>
    </rPh>
    <rPh sb="279" eb="280">
      <t>オサ</t>
    </rPh>
    <phoneticPr fontId="1"/>
  </si>
  <si>
    <t>22
B</t>
    <phoneticPr fontId="32"/>
  </si>
  <si>
    <t>中堅養護教諭資質向上研修【後期】</t>
    <phoneticPr fontId="32"/>
  </si>
  <si>
    <t>　　　　　　「備考」欄等への入力</t>
    <rPh sb="14" eb="16">
      <t>ニュウリョク</t>
    </rPh>
    <phoneticPr fontId="1"/>
  </si>
  <si>
    <t>(1) 受講時期の弾力化対象者</t>
    <rPh sb="4" eb="6">
      <t>ジュコウ</t>
    </rPh>
    <rPh sb="6" eb="8">
      <t>ジキ</t>
    </rPh>
    <rPh sb="9" eb="12">
      <t>ダンリョクカ</t>
    </rPh>
    <rPh sb="12" eb="15">
      <t>タイショウシャ</t>
    </rPh>
    <phoneticPr fontId="32"/>
  </si>
  <si>
    <r>
      <rPr>
        <sz val="10"/>
        <rFont val="ＭＳ ゴシック"/>
        <family val="3"/>
        <charset val="128"/>
      </rPr>
      <t>◇印を付し</t>
    </r>
    <r>
      <rPr>
        <sz val="10"/>
        <rFont val="ＭＳ 明朝"/>
        <family val="1"/>
        <charset val="128"/>
      </rPr>
      <t>，「受講２年目」と入力する。</t>
    </r>
    <rPh sb="7" eb="9">
      <t>ジュコウ</t>
    </rPh>
    <rPh sb="10" eb="12">
      <t>ネンメ</t>
    </rPh>
    <rPh sb="14" eb="16">
      <t>ニュウリョク</t>
    </rPh>
    <phoneticPr fontId="32"/>
  </si>
  <si>
    <t>(2) 対象者であるが，令和３年度の研
　修の受講を延期する場合</t>
    <rPh sb="12" eb="14">
      <t>レイワ</t>
    </rPh>
    <rPh sb="15" eb="17">
      <t>ネンド</t>
    </rPh>
    <rPh sb="18" eb="19">
      <t>ケン</t>
    </rPh>
    <phoneticPr fontId="32"/>
  </si>
  <si>
    <r>
      <rPr>
        <sz val="10"/>
        <rFont val="ＭＳ ゴシック"/>
        <family val="3"/>
        <charset val="128"/>
      </rPr>
      <t>△印を付し</t>
    </r>
    <r>
      <rPr>
        <sz val="10"/>
        <rFont val="ＭＳ 明朝"/>
        <family val="1"/>
        <charset val="128"/>
      </rPr>
      <t>，延期の理由（育児休業等）を入力する。
（例）「△育児休業２年」「△免許更新講習」</t>
    </r>
    <rPh sb="19" eb="21">
      <t>ニュウリョク</t>
    </rPh>
    <rPh sb="26" eb="27">
      <t>レイ</t>
    </rPh>
    <rPh sb="39" eb="41">
      <t>メンキョ</t>
    </rPh>
    <rPh sb="41" eb="43">
      <t>コウシン</t>
    </rPh>
    <rPh sb="43" eb="45">
      <t>コウシュウ</t>
    </rPh>
    <phoneticPr fontId="32"/>
  </si>
  <si>
    <t>(3) 研修の受講を延期していた者が，
　令和３年度に研修を受講する場合</t>
    <rPh sb="21" eb="23">
      <t>レイワ</t>
    </rPh>
    <phoneticPr fontId="32"/>
  </si>
  <si>
    <t>23
B</t>
    <phoneticPr fontId="32"/>
  </si>
  <si>
    <t>中堅栄養教諭資質向上研修【後期】</t>
    <rPh sb="0" eb="2">
      <t>チュウケン</t>
    </rPh>
    <rPh sb="2" eb="4">
      <t>エイヨウ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3" eb="15">
      <t>コウキ</t>
    </rPh>
    <phoneticPr fontId="32"/>
  </si>
  <si>
    <t>(4) 研修の受講を延期していた者が，
　令和３年度も引き続き延期する場合</t>
    <rPh sb="21" eb="23">
      <t>レイワ</t>
    </rPh>
    <phoneticPr fontId="32"/>
  </si>
  <si>
    <t>(5) 他府県や異校種での経験があるた
　め，令和３年度に対象者になる，
　もしくは対象者から外れる場合</t>
    <rPh sb="23" eb="25">
      <t>レイワ</t>
    </rPh>
    <phoneticPr fontId="32"/>
  </si>
  <si>
    <r>
      <rPr>
        <sz val="10"/>
        <rFont val="ＭＳ ゴシック"/>
        <family val="3"/>
        <charset val="128"/>
      </rPr>
      <t>※印を付し</t>
    </r>
    <r>
      <rPr>
        <sz val="10"/>
        <rFont val="ＭＳ 明朝"/>
        <family val="1"/>
        <charset val="128"/>
      </rPr>
      <t>，その事情を簡潔に入力する。また，</t>
    </r>
    <r>
      <rPr>
        <u/>
        <sz val="10"/>
        <rFont val="ＭＳ 明朝"/>
        <family val="1"/>
        <charset val="128"/>
      </rPr>
      <t>対象者か対象者でないかを明示する。</t>
    </r>
    <r>
      <rPr>
        <sz val="10"/>
        <rFont val="ＭＳ 明朝"/>
        <family val="1"/>
        <charset val="128"/>
      </rPr>
      <t xml:space="preserve">
（例）「※対象者でない（他県で実施済み）」</t>
    </r>
    <phoneticPr fontId="32"/>
  </si>
  <si>
    <t>(6) 任用替えの栄養教諭</t>
    <rPh sb="4" eb="6">
      <t>ニンヨウ</t>
    </rPh>
    <rPh sb="6" eb="7">
      <t>ガ</t>
    </rPh>
    <rPh sb="9" eb="11">
      <t>エイヨウ</t>
    </rPh>
    <rPh sb="11" eb="13">
      <t>キョウユ</t>
    </rPh>
    <phoneticPr fontId="32"/>
  </si>
  <si>
    <r>
      <rPr>
        <sz val="10.5"/>
        <rFont val="ＭＳ ゴシック"/>
        <family val="3"/>
        <charset val="128"/>
      </rPr>
      <t>６　職員番号について</t>
    </r>
    <r>
      <rPr>
        <sz val="10.5"/>
        <rFont val="ＭＳ 明朝"/>
        <family val="1"/>
        <charset val="128"/>
      </rPr>
      <t xml:space="preserve">
　　「職員番号」欄に職員番号を半角数字７桁で入力する。
</t>
    </r>
    <r>
      <rPr>
        <sz val="10.5"/>
        <rFont val="ＭＳ ゴシック"/>
        <family val="3"/>
        <charset val="128"/>
      </rPr>
      <t>７　中堅教諭等資質向上研修【後期】対象者のうち，担当教科が「理科」の者について</t>
    </r>
    <r>
      <rPr>
        <sz val="10.5"/>
        <rFont val="ＭＳ 明朝"/>
        <family val="1"/>
        <charset val="128"/>
      </rPr>
      <t xml:space="preserve">
　　「備考」欄に研修を希望する講義・実習の分野（物理，化学，生物の中から一つ）
　を入力する。　</t>
    </r>
    <rPh sb="53" eb="54">
      <t>アト</t>
    </rPh>
    <rPh sb="115" eb="116">
      <t>イチ</t>
    </rPh>
    <phoneticPr fontId="32"/>
  </si>
  <si>
    <t xml:space="preserve">※必要に応じて入力
　ｐ．６８～６９
　「研修事業案内の
　【留意事項及び入
　力上の注意】」参照　
</t>
    <rPh sb="1" eb="3">
      <t>ヒツヨウ</t>
    </rPh>
    <rPh sb="4" eb="5">
      <t>オウ</t>
    </rPh>
    <rPh sb="7" eb="9">
      <t>ニュウリョク</t>
    </rPh>
    <rPh sb="21" eb="23">
      <t>ケンシュウ</t>
    </rPh>
    <rPh sb="23" eb="25">
      <t>ジギョウ</t>
    </rPh>
    <rPh sb="25" eb="27">
      <t>アンナイ</t>
    </rPh>
    <rPh sb="31" eb="33">
      <t>リュウイ</t>
    </rPh>
    <rPh sb="33" eb="35">
      <t>ジコウ</t>
    </rPh>
    <rPh sb="35" eb="36">
      <t>オヨ</t>
    </rPh>
    <rPh sb="37" eb="38">
      <t>ハイ</t>
    </rPh>
    <rPh sb="40" eb="41">
      <t>チカラ</t>
    </rPh>
    <rPh sb="41" eb="42">
      <t>ジョウ</t>
    </rPh>
    <rPh sb="43" eb="45">
      <t>チュウイ</t>
    </rPh>
    <rPh sb="47" eb="49">
      <t>サンショウ</t>
    </rPh>
    <phoneticPr fontId="1"/>
  </si>
  <si>
    <r>
      <rPr>
        <sz val="14"/>
        <color rgb="FFFF0000"/>
        <rFont val="ＭＳ Ｐ明朝"/>
        <family val="1"/>
        <charset val="128"/>
      </rPr>
      <t>選択研修　講義・演習</t>
    </r>
    <r>
      <rPr>
        <sz val="12"/>
        <color theme="1"/>
        <rFont val="ＭＳ Ｐ明朝"/>
        <family val="1"/>
        <charset val="128"/>
      </rPr>
      <t xml:space="preserve">
</t>
    </r>
    <r>
      <rPr>
        <sz val="14"/>
        <color rgb="FFFF0000"/>
        <rFont val="ＭＳ Ｐ明朝"/>
        <family val="1"/>
        <charset val="128"/>
      </rPr>
      <t>「マネジメント力向上に向けて」</t>
    </r>
    <r>
      <rPr>
        <sz val="12"/>
        <color theme="1"/>
        <rFont val="ＭＳ Ｐ明朝"/>
        <family val="1"/>
        <charset val="128"/>
      </rPr>
      <t xml:space="preserve">
1　人間関係づくり
2　ファシリテーター養成研修
3　ソーシャルワーク演習
4　（弾力化対象受講者）
</t>
    </r>
    <r>
      <rPr>
        <sz val="14"/>
        <color rgb="FFFF0000"/>
        <rFont val="ＭＳ Ｐ明朝"/>
        <family val="1"/>
        <charset val="128"/>
      </rPr>
      <t>※弾力化対象者は「4」を
　選択してください。</t>
    </r>
    <rPh sb="18" eb="19">
      <t>チカラ</t>
    </rPh>
    <rPh sb="19" eb="21">
      <t>コウジョウ</t>
    </rPh>
    <rPh sb="22" eb="23">
      <t>ム</t>
    </rPh>
    <rPh sb="49" eb="51">
      <t>ケンシュウ</t>
    </rPh>
    <rPh sb="79" eb="82">
      <t>ダンリョクカ</t>
    </rPh>
    <rPh sb="82" eb="85">
      <t>タイショウシャ</t>
    </rPh>
    <rPh sb="92" eb="94">
      <t>センタク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</si>
</sst>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5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8.4"/>
      <color indexed="12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color theme="1"/>
      <name val="Trebuchet MS"/>
      <family val="2"/>
    </font>
    <font>
      <b/>
      <sz val="16"/>
      <color theme="1"/>
      <name val="ＭＳ 明朝"/>
      <family val="1"/>
      <charset val="128"/>
    </font>
    <font>
      <b/>
      <sz val="16"/>
      <color theme="1"/>
      <name val="Trebuchet MS"/>
      <family val="2"/>
    </font>
    <font>
      <sz val="14"/>
      <color rgb="FFFF0000"/>
      <name val="ＭＳ ゴシック"/>
      <family val="3"/>
      <charset val="128"/>
    </font>
    <font>
      <sz val="11"/>
      <color theme="1"/>
      <name val="Trebuchet MS"/>
      <family val="2"/>
    </font>
    <font>
      <sz val="11"/>
      <color theme="1"/>
      <name val="ＭＳ Ｐ明朝"/>
      <family val="1"/>
      <charset val="128"/>
    </font>
    <font>
      <sz val="12"/>
      <color theme="1"/>
      <name val="Trebuchet MS"/>
      <family val="2"/>
    </font>
    <font>
      <sz val="12"/>
      <color theme="1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b/>
      <u/>
      <sz val="12"/>
      <color indexed="12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1"/>
      <name val="ＭＳ Ｐゴシック"/>
      <family val="2"/>
      <scheme val="minor"/>
    </font>
    <font>
      <u/>
      <sz val="10"/>
      <name val="ＭＳ 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26" fillId="0" borderId="0">
      <alignment vertical="center"/>
    </xf>
    <xf numFmtId="0" fontId="27" fillId="0" borderId="0"/>
  </cellStyleXfs>
  <cellXfs count="25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0" fontId="11" fillId="4" borderId="1" xfId="0" applyFont="1" applyFill="1" applyBorder="1" applyAlignment="1">
      <alignment vertical="center"/>
    </xf>
    <xf numFmtId="0" fontId="0" fillId="6" borderId="1" xfId="0" applyFont="1" applyFill="1" applyBorder="1"/>
    <xf numFmtId="0" fontId="11" fillId="7" borderId="1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0" fillId="9" borderId="1" xfId="0" applyFont="1" applyFill="1" applyBorder="1"/>
    <xf numFmtId="0" fontId="0" fillId="0" borderId="0" xfId="0" applyFill="1" applyAlignment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0" fontId="17" fillId="10" borderId="21" xfId="0" applyFont="1" applyFill="1" applyBorder="1" applyAlignment="1" applyProtection="1">
      <alignment horizontal="center" vertical="center"/>
      <protection locked="0"/>
    </xf>
    <xf numFmtId="0" fontId="22" fillId="10" borderId="2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1" fillId="0" borderId="21" xfId="1" applyFont="1" applyFill="1" applyBorder="1" applyAlignment="1" applyProtection="1">
      <alignment vertical="center" wrapText="1" shrinkToFi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Protection="1">
      <protection locked="0"/>
    </xf>
    <xf numFmtId="0" fontId="23" fillId="5" borderId="23" xfId="0" applyFont="1" applyFill="1" applyBorder="1" applyAlignment="1" applyProtection="1">
      <alignment horizontal="center" vertical="top" wrapText="1" shrinkToFit="1"/>
      <protection locked="0"/>
    </xf>
    <xf numFmtId="0" fontId="11" fillId="3" borderId="6" xfId="0" applyFont="1" applyFill="1" applyBorder="1" applyAlignment="1">
      <alignment vertical="center" wrapText="1"/>
    </xf>
    <xf numFmtId="0" fontId="2" fillId="0" borderId="0" xfId="6" applyFont="1" applyBorder="1">
      <alignment vertical="center"/>
    </xf>
    <xf numFmtId="0" fontId="2" fillId="0" borderId="0" xfId="6" applyFont="1" applyBorder="1" applyAlignment="1">
      <alignment horizontal="left" vertical="center"/>
    </xf>
    <xf numFmtId="0" fontId="2" fillId="0" borderId="0" xfId="6" applyFont="1" applyBorder="1" applyAlignment="1">
      <alignment horizontal="left" vertical="top" wrapText="1"/>
    </xf>
    <xf numFmtId="0" fontId="2" fillId="0" borderId="0" xfId="6" applyFont="1" applyBorder="1" applyAlignment="1">
      <alignment vertical="top" wrapText="1"/>
    </xf>
    <xf numFmtId="0" fontId="28" fillId="5" borderId="21" xfId="1" applyFont="1" applyFill="1" applyBorder="1" applyAlignment="1" applyProtection="1">
      <alignment horizontal="center" vertical="center" wrapText="1" shrinkToFit="1"/>
      <protection locked="0"/>
    </xf>
    <xf numFmtId="0" fontId="7" fillId="0" borderId="0" xfId="6" applyFont="1" applyBorder="1">
      <alignment vertical="center"/>
    </xf>
    <xf numFmtId="0" fontId="29" fillId="0" borderId="0" xfId="6" applyFont="1" applyBorder="1" applyAlignment="1">
      <alignment horizontal="left" vertical="center"/>
    </xf>
    <xf numFmtId="0" fontId="11" fillId="0" borderId="0" xfId="6" applyFont="1" applyBorder="1" applyAlignment="1">
      <alignment vertical="center"/>
    </xf>
    <xf numFmtId="0" fontId="12" fillId="0" borderId="24" xfId="6" applyFont="1" applyBorder="1" applyAlignment="1">
      <alignment horizontal="left" vertical="center"/>
    </xf>
    <xf numFmtId="0" fontId="2" fillId="0" borderId="0" xfId="6" applyFont="1" applyBorder="1" applyAlignment="1">
      <alignment vertical="center"/>
    </xf>
    <xf numFmtId="0" fontId="2" fillId="0" borderId="0" xfId="6" applyFont="1" applyBorder="1" applyAlignment="1">
      <alignment vertical="center" wrapText="1"/>
    </xf>
    <xf numFmtId="0" fontId="31" fillId="0" borderId="25" xfId="6" applyFont="1" applyBorder="1" applyAlignment="1">
      <alignment vertical="top" wrapText="1"/>
    </xf>
    <xf numFmtId="0" fontId="3" fillId="0" borderId="0" xfId="6" applyFont="1" applyBorder="1" applyAlignment="1">
      <alignment vertical="top" wrapText="1"/>
    </xf>
    <xf numFmtId="0" fontId="25" fillId="0" borderId="0" xfId="6" applyFont="1" applyBorder="1" applyAlignment="1">
      <alignment horizontal="center" vertical="center" textRotation="255" wrapText="1"/>
    </xf>
    <xf numFmtId="0" fontId="12" fillId="0" borderId="22" xfId="0" applyFont="1" applyBorder="1" applyAlignment="1">
      <alignment horizontal="center" vertical="top" wrapText="1"/>
    </xf>
    <xf numFmtId="0" fontId="35" fillId="5" borderId="10" xfId="0" applyFont="1" applyFill="1" applyBorder="1" applyAlignment="1" applyProtection="1">
      <alignment horizontal="center" vertical="top" wrapText="1" shrinkToFit="1"/>
      <protection locked="0"/>
    </xf>
    <xf numFmtId="0" fontId="40" fillId="0" borderId="0" xfId="0" applyFont="1" applyFill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horizontal="left" vertical="center" wrapText="1"/>
    </xf>
    <xf numFmtId="0" fontId="3" fillId="0" borderId="1" xfId="7" applyFont="1" applyBorder="1" applyAlignment="1">
      <alignment vertical="center" wrapText="1"/>
    </xf>
    <xf numFmtId="176" fontId="9" fillId="5" borderId="1" xfId="0" applyNumberFormat="1" applyFont="1" applyFill="1" applyBorder="1" applyAlignment="1" applyProtection="1">
      <alignment horizontal="center" vertical="center" shrinkToFit="1"/>
    </xf>
    <xf numFmtId="0" fontId="35" fillId="0" borderId="34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44" fillId="12" borderId="1" xfId="0" applyFont="1" applyFill="1" applyBorder="1" applyAlignment="1">
      <alignment horizontal="center" vertical="center"/>
    </xf>
    <xf numFmtId="0" fontId="44" fillId="13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top" wrapText="1"/>
    </xf>
    <xf numFmtId="0" fontId="6" fillId="0" borderId="1" xfId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vertical="center" textRotation="255"/>
    </xf>
    <xf numFmtId="0" fontId="12" fillId="11" borderId="1" xfId="0" applyFont="1" applyFill="1" applyBorder="1" applyAlignment="1">
      <alignment horizontal="center" vertical="center" wrapText="1"/>
    </xf>
    <xf numFmtId="0" fontId="29" fillId="11" borderId="13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52" fillId="6" borderId="1" xfId="1" applyFont="1" applyFill="1" applyBorder="1" applyAlignment="1" applyProtection="1">
      <alignment vertical="center"/>
    </xf>
    <xf numFmtId="0" fontId="53" fillId="0" borderId="0" xfId="0" applyFont="1" applyFill="1" applyAlignment="1">
      <alignment vertical="center"/>
    </xf>
    <xf numFmtId="0" fontId="12" fillId="11" borderId="4" xfId="0" applyFont="1" applyFill="1" applyBorder="1" applyAlignment="1">
      <alignment horizontal="center" vertical="center" wrapText="1"/>
    </xf>
    <xf numFmtId="0" fontId="29" fillId="11" borderId="40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vertical="center" wrapText="1"/>
    </xf>
    <xf numFmtId="0" fontId="11" fillId="3" borderId="41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top" wrapText="1"/>
    </xf>
    <xf numFmtId="0" fontId="41" fillId="4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1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35" fillId="5" borderId="11" xfId="0" applyFont="1" applyFill="1" applyBorder="1" applyAlignment="1" applyProtection="1">
      <alignment horizontal="center" vertical="top" wrapText="1" shrinkToFit="1"/>
      <protection locked="0"/>
    </xf>
    <xf numFmtId="0" fontId="0" fillId="0" borderId="25" xfId="0" applyFont="1" applyFill="1" applyBorder="1"/>
    <xf numFmtId="0" fontId="0" fillId="0" borderId="0" xfId="0" applyFont="1" applyFill="1" applyBorder="1"/>
    <xf numFmtId="0" fontId="11" fillId="0" borderId="9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vertical="center"/>
      <protection locked="0"/>
    </xf>
    <xf numFmtId="0" fontId="54" fillId="14" borderId="20" xfId="0" applyFont="1" applyFill="1" applyBorder="1" applyAlignment="1" applyProtection="1">
      <alignment horizontal="center" vertical="center" wrapText="1" shrinkToFit="1"/>
      <protection locked="0"/>
    </xf>
    <xf numFmtId="0" fontId="12" fillId="11" borderId="10" xfId="0" applyFont="1" applyFill="1" applyBorder="1" applyAlignment="1">
      <alignment horizontal="center" vertical="center" wrapText="1"/>
    </xf>
    <xf numFmtId="0" fontId="29" fillId="11" borderId="34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vertical="center" wrapText="1"/>
    </xf>
    <xf numFmtId="0" fontId="52" fillId="6" borderId="0" xfId="1" applyFont="1" applyFill="1" applyBorder="1" applyAlignment="1" applyProtection="1">
      <alignment vertical="center"/>
    </xf>
    <xf numFmtId="0" fontId="41" fillId="7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 wrapText="1"/>
    </xf>
    <xf numFmtId="0" fontId="44" fillId="15" borderId="1" xfId="0" applyFont="1" applyFill="1" applyBorder="1" applyAlignment="1">
      <alignment horizontal="center" vertical="center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6" applyFont="1" applyBorder="1" applyAlignment="1">
      <alignment horizontal="center" vertical="center"/>
    </xf>
    <xf numFmtId="0" fontId="31" fillId="0" borderId="0" xfId="6" applyFont="1" applyBorder="1" applyAlignment="1">
      <alignment horizontal="left" vertical="top" wrapText="1"/>
    </xf>
    <xf numFmtId="0" fontId="31" fillId="0" borderId="25" xfId="6" applyFont="1" applyBorder="1" applyAlignment="1">
      <alignment horizontal="left" vertical="top" wrapText="1"/>
    </xf>
    <xf numFmtId="0" fontId="12" fillId="0" borderId="0" xfId="6" applyFont="1" applyBorder="1" applyAlignment="1">
      <alignment horizontal="left" vertical="center"/>
    </xf>
    <xf numFmtId="0" fontId="26" fillId="0" borderId="0" xfId="6" applyFont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0" xfId="6" applyFont="1" applyBorder="1" applyAlignment="1">
      <alignment horizontal="left" vertical="center"/>
    </xf>
    <xf numFmtId="0" fontId="26" fillId="0" borderId="0" xfId="6" applyBorder="1" applyAlignment="1">
      <alignment vertical="center"/>
    </xf>
    <xf numFmtId="0" fontId="3" fillId="0" borderId="10" xfId="7" applyFont="1" applyBorder="1" applyAlignment="1">
      <alignment vertical="center" wrapText="1"/>
    </xf>
    <xf numFmtId="0" fontId="34" fillId="0" borderId="0" xfId="6" applyFont="1" applyBorder="1" applyAlignment="1">
      <alignment horizontal="center" vertical="center" wrapText="1"/>
    </xf>
    <xf numFmtId="0" fontId="31" fillId="0" borderId="25" xfId="6" applyFont="1" applyBorder="1">
      <alignment vertical="center"/>
    </xf>
    <xf numFmtId="0" fontId="3" fillId="0" borderId="0" xfId="6" applyFont="1" applyBorder="1" applyAlignment="1">
      <alignment horizontal="left" vertical="top" wrapText="1"/>
    </xf>
    <xf numFmtId="0" fontId="41" fillId="0" borderId="0" xfId="6" applyFont="1" applyBorder="1" applyAlignment="1">
      <alignment vertical="center" wrapText="1"/>
    </xf>
    <xf numFmtId="0" fontId="3" fillId="0" borderId="0" xfId="6" applyFont="1" applyBorder="1" applyAlignment="1">
      <alignment horizontal="left" vertical="center" wrapText="1"/>
    </xf>
    <xf numFmtId="0" fontId="34" fillId="0" borderId="24" xfId="6" applyFont="1" applyBorder="1" applyAlignment="1">
      <alignment horizontal="center" vertical="center" wrapText="1"/>
    </xf>
    <xf numFmtId="0" fontId="31" fillId="0" borderId="24" xfId="6" applyFont="1" applyBorder="1" applyAlignment="1">
      <alignment vertical="top" wrapText="1"/>
    </xf>
    <xf numFmtId="0" fontId="31" fillId="0" borderId="7" xfId="6" applyFont="1" applyBorder="1" applyAlignment="1">
      <alignment vertical="top" wrapText="1"/>
    </xf>
    <xf numFmtId="0" fontId="25" fillId="0" borderId="0" xfId="6" applyFont="1" applyBorder="1" applyAlignment="1">
      <alignment horizontal="center" vertical="center" wrapText="1"/>
    </xf>
    <xf numFmtId="0" fontId="25" fillId="0" borderId="0" xfId="6" applyFont="1" applyBorder="1" applyAlignment="1">
      <alignment horizontal="left" vertical="center" wrapText="1"/>
    </xf>
    <xf numFmtId="0" fontId="25" fillId="0" borderId="0" xfId="6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26" fillId="0" borderId="16" xfId="1" applyFont="1" applyFill="1" applyBorder="1" applyAlignment="1" applyProtection="1">
      <alignment horizontal="center" vertical="center" wrapText="1"/>
    </xf>
    <xf numFmtId="0" fontId="26" fillId="0" borderId="17" xfId="1" applyFont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37" fillId="14" borderId="2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top" wrapText="1"/>
    </xf>
    <xf numFmtId="0" fontId="50" fillId="0" borderId="5" xfId="0" applyFont="1" applyBorder="1" applyAlignment="1">
      <alignment horizontal="center" vertical="top" wrapText="1"/>
    </xf>
    <xf numFmtId="0" fontId="24" fillId="0" borderId="10" xfId="0" applyFont="1" applyFill="1" applyBorder="1" applyAlignment="1" applyProtection="1">
      <alignment horizontal="center" vertical="top" textRotation="255" wrapText="1"/>
      <protection locked="0"/>
    </xf>
    <xf numFmtId="0" fontId="24" fillId="0" borderId="11" xfId="0" applyFont="1" applyFill="1" applyBorder="1" applyAlignment="1" applyProtection="1">
      <alignment horizontal="center" vertical="top" textRotation="255" wrapText="1"/>
      <protection locked="0"/>
    </xf>
    <xf numFmtId="0" fontId="24" fillId="0" borderId="23" xfId="0" applyFont="1" applyFill="1" applyBorder="1" applyAlignment="1" applyProtection="1">
      <alignment horizontal="center" vertical="top" textRotation="255" wrapText="1"/>
      <protection locked="0"/>
    </xf>
    <xf numFmtId="0" fontId="24" fillId="11" borderId="1" xfId="0" applyNumberFormat="1" applyFont="1" applyFill="1" applyBorder="1" applyAlignment="1">
      <alignment horizontal="center" vertical="top" wrapText="1"/>
    </xf>
    <xf numFmtId="0" fontId="42" fillId="11" borderId="1" xfId="0" applyNumberFormat="1" applyFont="1" applyFill="1" applyBorder="1" applyAlignment="1">
      <alignment horizontal="center" vertical="top"/>
    </xf>
    <xf numFmtId="0" fontId="24" fillId="11" borderId="13" xfId="0" applyNumberFormat="1" applyFont="1" applyFill="1" applyBorder="1" applyAlignment="1">
      <alignment horizontal="center" vertical="center" wrapText="1"/>
    </xf>
    <xf numFmtId="0" fontId="24" fillId="11" borderId="8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left" vertical="top" wrapText="1"/>
      <protection locked="0"/>
    </xf>
    <xf numFmtId="0" fontId="45" fillId="0" borderId="23" xfId="0" applyFont="1" applyFill="1" applyBorder="1" applyAlignment="1" applyProtection="1">
      <alignment horizontal="left" vertical="top" wrapText="1"/>
      <protection locked="0"/>
    </xf>
    <xf numFmtId="0" fontId="24" fillId="11" borderId="13" xfId="0" applyNumberFormat="1" applyFont="1" applyFill="1" applyBorder="1" applyAlignment="1">
      <alignment horizontal="center" vertical="top" wrapText="1"/>
    </xf>
    <xf numFmtId="0" fontId="24" fillId="11" borderId="39" xfId="0" applyNumberFormat="1" applyFont="1" applyFill="1" applyBorder="1" applyAlignment="1">
      <alignment horizontal="center" vertical="top" wrapText="1"/>
    </xf>
    <xf numFmtId="0" fontId="24" fillId="11" borderId="8" xfId="0" applyNumberFormat="1" applyFont="1" applyFill="1" applyBorder="1" applyAlignment="1">
      <alignment horizontal="center" vertical="top" wrapText="1"/>
    </xf>
    <xf numFmtId="0" fontId="47" fillId="0" borderId="1" xfId="0" applyFont="1" applyBorder="1" applyAlignment="1">
      <alignment horizontal="left" vertical="top" wrapText="1" indent="1"/>
    </xf>
    <xf numFmtId="0" fontId="46" fillId="0" borderId="1" xfId="0" applyFont="1" applyBorder="1" applyAlignment="1">
      <alignment horizontal="left" vertical="top" wrapText="1" indent="1"/>
    </xf>
    <xf numFmtId="0" fontId="49" fillId="0" borderId="1" xfId="0" applyFont="1" applyBorder="1" applyAlignment="1">
      <alignment horizontal="left" vertical="top" wrapText="1" indent="1"/>
    </xf>
    <xf numFmtId="0" fontId="48" fillId="0" borderId="1" xfId="0" applyFont="1" applyBorder="1" applyAlignment="1">
      <alignment horizontal="left" vertical="top" wrapText="1" indent="1"/>
    </xf>
    <xf numFmtId="0" fontId="51" fillId="0" borderId="1" xfId="0" applyFont="1" applyBorder="1" applyAlignment="1">
      <alignment horizontal="left" vertical="top" wrapText="1" indent="1"/>
    </xf>
    <xf numFmtId="0" fontId="24" fillId="11" borderId="39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/>
    </xf>
    <xf numFmtId="0" fontId="2" fillId="0" borderId="26" xfId="6" applyFont="1" applyBorder="1" applyAlignment="1">
      <alignment horizontal="center" vertical="center" wrapText="1"/>
    </xf>
    <xf numFmtId="0" fontId="2" fillId="0" borderId="29" xfId="6" applyFont="1" applyBorder="1" applyAlignment="1">
      <alignment horizontal="center" vertical="center" wrapText="1"/>
    </xf>
    <xf numFmtId="0" fontId="31" fillId="0" borderId="33" xfId="6" applyFont="1" applyBorder="1" applyAlignment="1">
      <alignment horizontal="left" vertical="center" wrapText="1"/>
    </xf>
    <xf numFmtId="0" fontId="31" fillId="0" borderId="43" xfId="6" applyFont="1" applyBorder="1" applyAlignment="1">
      <alignment horizontal="left" vertical="center" wrapText="1"/>
    </xf>
    <xf numFmtId="0" fontId="31" fillId="0" borderId="28" xfId="6" applyFont="1" applyBorder="1" applyAlignment="1">
      <alignment horizontal="center" vertical="center" wrapText="1"/>
    </xf>
    <xf numFmtId="0" fontId="31" fillId="0" borderId="31" xfId="6" applyFont="1" applyBorder="1" applyAlignment="1">
      <alignment horizontal="center" vertical="center" wrapText="1"/>
    </xf>
    <xf numFmtId="0" fontId="33" fillId="0" borderId="19" xfId="6" applyFont="1" applyBorder="1" applyAlignment="1">
      <alignment horizontal="left" vertical="top" wrapText="1"/>
    </xf>
    <xf numFmtId="0" fontId="31" fillId="0" borderId="0" xfId="6" applyFont="1" applyBorder="1" applyAlignment="1">
      <alignment horizontal="left" vertical="top" wrapText="1"/>
    </xf>
    <xf numFmtId="0" fontId="31" fillId="0" borderId="25" xfId="6" applyFont="1" applyBorder="1" applyAlignment="1">
      <alignment horizontal="left" vertical="top" wrapText="1"/>
    </xf>
    <xf numFmtId="0" fontId="31" fillId="0" borderId="19" xfId="6" applyFont="1" applyBorder="1" applyAlignment="1">
      <alignment horizontal="left" vertical="top" wrapText="1"/>
    </xf>
    <xf numFmtId="0" fontId="33" fillId="0" borderId="34" xfId="6" applyFont="1" applyBorder="1" applyAlignment="1">
      <alignment horizontal="left" vertical="top" wrapText="1"/>
    </xf>
    <xf numFmtId="0" fontId="31" fillId="0" borderId="22" xfId="6" applyFont="1" applyBorder="1" applyAlignment="1">
      <alignment horizontal="left" vertical="top" wrapText="1"/>
    </xf>
    <xf numFmtId="0" fontId="31" fillId="0" borderId="9" xfId="6" applyFont="1" applyBorder="1" applyAlignment="1">
      <alignment horizontal="left" vertical="top" wrapText="1"/>
    </xf>
    <xf numFmtId="0" fontId="3" fillId="0" borderId="0" xfId="6" applyFont="1" applyBorder="1" applyAlignment="1">
      <alignment horizontal="left" vertical="center" wrapText="1"/>
    </xf>
    <xf numFmtId="0" fontId="3" fillId="0" borderId="10" xfId="6" applyFont="1" applyBorder="1" applyAlignment="1">
      <alignment horizontal="center" vertical="center" textRotation="255"/>
    </xf>
    <xf numFmtId="0" fontId="3" fillId="0" borderId="11" xfId="6" applyFont="1" applyBorder="1" applyAlignment="1">
      <alignment horizontal="center" vertical="center" textRotation="255"/>
    </xf>
    <xf numFmtId="0" fontId="3" fillId="0" borderId="5" xfId="6" applyFont="1" applyBorder="1" applyAlignment="1">
      <alignment horizontal="center" vertical="center" textRotation="255"/>
    </xf>
    <xf numFmtId="0" fontId="2" fillId="0" borderId="36" xfId="6" applyFont="1" applyBorder="1" applyAlignment="1">
      <alignment horizontal="center" vertical="center" wrapText="1"/>
    </xf>
    <xf numFmtId="0" fontId="31" fillId="0" borderId="37" xfId="6" applyFont="1" applyBorder="1" applyAlignment="1">
      <alignment vertical="center" wrapText="1"/>
    </xf>
    <xf numFmtId="0" fontId="31" fillId="0" borderId="30" xfId="6" applyFont="1" applyBorder="1" applyAlignment="1">
      <alignment vertical="center" wrapText="1"/>
    </xf>
    <xf numFmtId="0" fontId="31" fillId="0" borderId="38" xfId="6" applyFont="1" applyBorder="1" applyAlignment="1">
      <alignment horizontal="center" vertical="center" wrapText="1"/>
    </xf>
    <xf numFmtId="0" fontId="34" fillId="0" borderId="31" xfId="6" applyFont="1" applyBorder="1" applyAlignment="1">
      <alignment horizontal="center" vertical="center" wrapText="1"/>
    </xf>
    <xf numFmtId="0" fontId="31" fillId="0" borderId="44" xfId="6" applyFont="1" applyBorder="1" applyAlignment="1">
      <alignment horizontal="left" vertical="center" wrapText="1"/>
    </xf>
    <xf numFmtId="0" fontId="31" fillId="0" borderId="28" xfId="6" applyFont="1" applyBorder="1" applyAlignment="1">
      <alignment horizontal="center" vertical="center"/>
    </xf>
    <xf numFmtId="0" fontId="31" fillId="0" borderId="38" xfId="6" applyFont="1" applyBorder="1" applyAlignment="1">
      <alignment horizontal="center" vertical="center"/>
    </xf>
    <xf numFmtId="0" fontId="31" fillId="0" borderId="31" xfId="6" applyFont="1" applyBorder="1" applyAlignment="1">
      <alignment horizontal="center" vertical="center"/>
    </xf>
    <xf numFmtId="0" fontId="31" fillId="0" borderId="19" xfId="6" applyFont="1" applyBorder="1" applyAlignment="1">
      <alignment horizontal="left" vertical="center" wrapText="1"/>
    </xf>
    <xf numFmtId="0" fontId="31" fillId="0" borderId="0" xfId="6" applyFont="1" applyBorder="1" applyAlignment="1">
      <alignment horizontal="left" vertical="center" wrapText="1"/>
    </xf>
    <xf numFmtId="0" fontId="31" fillId="0" borderId="25" xfId="6" applyFont="1" applyBorder="1" applyAlignment="1">
      <alignment horizontal="left" vertical="center" wrapText="1"/>
    </xf>
    <xf numFmtId="0" fontId="31" fillId="0" borderId="27" xfId="6" applyFont="1" applyBorder="1" applyAlignment="1">
      <alignment vertical="center" wrapText="1"/>
    </xf>
    <xf numFmtId="0" fontId="57" fillId="0" borderId="37" xfId="7" applyFont="1" applyBorder="1" applyAlignment="1">
      <alignment vertical="center" wrapText="1"/>
    </xf>
    <xf numFmtId="0" fontId="57" fillId="0" borderId="30" xfId="7" applyFont="1" applyBorder="1" applyAlignment="1">
      <alignment vertical="center" wrapText="1"/>
    </xf>
    <xf numFmtId="0" fontId="31" fillId="0" borderId="28" xfId="6" applyFont="1" applyBorder="1" applyAlignment="1">
      <alignment vertical="center" wrapText="1"/>
    </xf>
    <xf numFmtId="0" fontId="57" fillId="0" borderId="38" xfId="7" applyFont="1" applyBorder="1" applyAlignment="1">
      <alignment vertical="center" wrapText="1"/>
    </xf>
    <xf numFmtId="0" fontId="57" fillId="0" borderId="31" xfId="7" applyFont="1" applyBorder="1" applyAlignment="1">
      <alignment vertical="center" wrapText="1"/>
    </xf>
    <xf numFmtId="0" fontId="57" fillId="0" borderId="29" xfId="7" applyFont="1" applyBorder="1" applyAlignment="1">
      <alignment horizontal="center" vertical="center" wrapText="1"/>
    </xf>
    <xf numFmtId="0" fontId="31" fillId="0" borderId="38" xfId="6" applyFont="1" applyBorder="1" applyAlignment="1">
      <alignment vertical="center" wrapText="1"/>
    </xf>
    <xf numFmtId="0" fontId="33" fillId="0" borderId="35" xfId="6" applyFont="1" applyBorder="1" applyAlignment="1">
      <alignment horizontal="left" vertical="top" wrapText="1"/>
    </xf>
    <xf numFmtId="0" fontId="31" fillId="0" borderId="24" xfId="6" applyFont="1" applyBorder="1" applyAlignment="1">
      <alignment horizontal="left" vertical="top" wrapText="1"/>
    </xf>
    <xf numFmtId="0" fontId="31" fillId="0" borderId="7" xfId="6" applyFont="1" applyBorder="1" applyAlignment="1">
      <alignment horizontal="left" vertical="top" wrapText="1"/>
    </xf>
    <xf numFmtId="0" fontId="31" fillId="0" borderId="22" xfId="6" applyFont="1" applyBorder="1" applyAlignment="1">
      <alignment horizontal="left" vertical="center" wrapText="1"/>
    </xf>
    <xf numFmtId="0" fontId="31" fillId="0" borderId="24" xfId="6" applyFont="1" applyBorder="1" applyAlignment="1">
      <alignment horizontal="left" vertical="center" wrapText="1"/>
    </xf>
    <xf numFmtId="0" fontId="2" fillId="10" borderId="9" xfId="6" applyFont="1" applyFill="1" applyBorder="1" applyAlignment="1">
      <alignment horizontal="center" vertical="center"/>
    </xf>
    <xf numFmtId="0" fontId="2" fillId="10" borderId="7" xfId="6" applyFont="1" applyFill="1" applyBorder="1" applyAlignment="1">
      <alignment horizontal="center" vertical="center"/>
    </xf>
    <xf numFmtId="0" fontId="26" fillId="0" borderId="29" xfId="6" applyFont="1" applyBorder="1" applyAlignment="1">
      <alignment horizontal="center" vertical="center" wrapText="1"/>
    </xf>
    <xf numFmtId="0" fontId="31" fillId="0" borderId="27" xfId="6" applyFont="1" applyBorder="1" applyAlignment="1">
      <alignment horizontal="left" vertical="center" wrapText="1"/>
    </xf>
    <xf numFmtId="0" fontId="34" fillId="0" borderId="30" xfId="6" applyFont="1" applyBorder="1" applyAlignment="1">
      <alignment horizontal="left" vertical="center" wrapText="1"/>
    </xf>
    <xf numFmtId="0" fontId="33" fillId="0" borderId="22" xfId="6" applyFont="1" applyBorder="1" applyAlignment="1">
      <alignment horizontal="left" vertical="top" wrapText="1"/>
    </xf>
    <xf numFmtId="0" fontId="33" fillId="0" borderId="9" xfId="6" applyFont="1" applyBorder="1" applyAlignment="1">
      <alignment horizontal="left" vertical="top" wrapText="1"/>
    </xf>
    <xf numFmtId="0" fontId="33" fillId="0" borderId="0" xfId="6" applyFont="1" applyBorder="1" applyAlignment="1">
      <alignment horizontal="left" vertical="top" wrapText="1"/>
    </xf>
    <xf numFmtId="0" fontId="33" fillId="0" borderId="25" xfId="6" applyFont="1" applyBorder="1" applyAlignment="1">
      <alignment horizontal="left" vertical="top" wrapText="1"/>
    </xf>
    <xf numFmtId="0" fontId="31" fillId="0" borderId="37" xfId="6" applyFont="1" applyBorder="1" applyAlignment="1">
      <alignment horizontal="left" vertical="center" wrapText="1"/>
    </xf>
    <xf numFmtId="0" fontId="31" fillId="0" borderId="30" xfId="6" applyFont="1" applyBorder="1" applyAlignment="1">
      <alignment horizontal="left" vertical="center" wrapText="1"/>
    </xf>
    <xf numFmtId="0" fontId="57" fillId="0" borderId="36" xfId="7" applyFont="1" applyBorder="1" applyAlignment="1">
      <alignment horizontal="center" vertical="center" wrapText="1"/>
    </xf>
    <xf numFmtId="0" fontId="7" fillId="0" borderId="0" xfId="6" applyFont="1" applyBorder="1" applyAlignment="1">
      <alignment horizontal="left" vertical="top" wrapText="1"/>
    </xf>
    <xf numFmtId="0" fontId="26" fillId="0" borderId="0" xfId="6" applyFont="1" applyBorder="1" applyAlignment="1">
      <alignment vertical="top"/>
    </xf>
    <xf numFmtId="0" fontId="25" fillId="10" borderId="10" xfId="6" applyFont="1" applyFill="1" applyBorder="1" applyAlignment="1">
      <alignment horizontal="center" vertical="center" wrapText="1"/>
    </xf>
    <xf numFmtId="0" fontId="25" fillId="10" borderId="5" xfId="6" applyFont="1" applyFill="1" applyBorder="1" applyAlignment="1">
      <alignment horizontal="center" vertical="center" wrapText="1"/>
    </xf>
    <xf numFmtId="0" fontId="3" fillId="10" borderId="26" xfId="6" applyFont="1" applyFill="1" applyBorder="1" applyAlignment="1">
      <alignment horizontal="center" vertical="center" wrapText="1"/>
    </xf>
    <xf numFmtId="0" fontId="3" fillId="10" borderId="29" xfId="6" applyFont="1" applyFill="1" applyBorder="1" applyAlignment="1">
      <alignment horizontal="center" vertical="center" wrapText="1"/>
    </xf>
    <xf numFmtId="0" fontId="31" fillId="10" borderId="27" xfId="6" applyFont="1" applyFill="1" applyBorder="1" applyAlignment="1">
      <alignment horizontal="center" vertical="center" wrapText="1"/>
    </xf>
    <xf numFmtId="0" fontId="31" fillId="10" borderId="30" xfId="6" applyFont="1" applyFill="1" applyBorder="1" applyAlignment="1">
      <alignment horizontal="center" vertical="center" wrapText="1"/>
    </xf>
    <xf numFmtId="0" fontId="31" fillId="10" borderId="28" xfId="6" applyFont="1" applyFill="1" applyBorder="1" applyAlignment="1">
      <alignment horizontal="center" vertical="center" wrapText="1"/>
    </xf>
    <xf numFmtId="0" fontId="31" fillId="10" borderId="31" xfId="6" applyFont="1" applyFill="1" applyBorder="1" applyAlignment="1">
      <alignment horizontal="center" vertical="center" wrapText="1"/>
    </xf>
    <xf numFmtId="0" fontId="31" fillId="10" borderId="34" xfId="6" applyFont="1" applyFill="1" applyBorder="1" applyAlignment="1">
      <alignment horizontal="center" vertical="center" wrapText="1"/>
    </xf>
    <xf numFmtId="0" fontId="31" fillId="10" borderId="35" xfId="6" applyFont="1" applyFill="1" applyBorder="1" applyAlignment="1">
      <alignment horizontal="center" vertical="center" wrapText="1"/>
    </xf>
    <xf numFmtId="0" fontId="31" fillId="10" borderId="22" xfId="6" applyFont="1" applyFill="1" applyBorder="1" applyAlignment="1">
      <alignment horizontal="center" vertical="center"/>
    </xf>
    <xf numFmtId="0" fontId="31" fillId="10" borderId="24" xfId="6" applyFont="1" applyFill="1" applyBorder="1" applyAlignment="1">
      <alignment horizontal="center" vertical="center"/>
    </xf>
  </cellXfs>
  <cellStyles count="8">
    <cellStyle name="ハイパーリンク" xfId="1" builtinId="8"/>
    <cellStyle name="ハイパーリンク 2" xfId="2"/>
    <cellStyle name="桁区切り 2" xfId="3"/>
    <cellStyle name="標準" xfId="0" builtinId="0"/>
    <cellStyle name="標準 2" xfId="4"/>
    <cellStyle name="標準 2 2" xfId="6"/>
    <cellStyle name="標準 3" xfId="5"/>
    <cellStyle name="標準 4" xfId="7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/>
      </font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66FF99"/>
      <color rgb="FFFFCCFF"/>
      <color rgb="FFFFFF99"/>
      <color rgb="FF66FF66"/>
      <color rgb="FF00FFFF"/>
      <color rgb="FFFF00FF"/>
      <color rgb="FFFF66FF"/>
      <color rgb="FFFFCC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116279</xdr:colOff>
      <xdr:row>0</xdr:row>
      <xdr:rowOff>503464</xdr:rowOff>
    </xdr:from>
    <xdr:ext cx="7816684" cy="214992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46672" y="503464"/>
          <a:ext cx="7816684" cy="214992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入力手順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1400" b="1">
              <a:latin typeface="+mn-ea"/>
              <a:ea typeface="+mn-ea"/>
            </a:rPr>
            <a:t>(1)</a:t>
          </a:r>
          <a:r>
            <a:rPr kumimoji="1" lang="ja-JP" altLang="en-US" sz="1400" b="1">
              <a:latin typeface="+mn-ea"/>
              <a:ea typeface="+mn-ea"/>
            </a:rPr>
            <a:t> ①「学校名」を入力する。</a:t>
          </a:r>
          <a:r>
            <a:rPr kumimoji="1" lang="ja-JP" altLang="en-US" sz="1400" b="0">
              <a:latin typeface="+mn-ea"/>
              <a:ea typeface="+mn-ea"/>
            </a:rPr>
            <a:t>（○○立○○○学校）</a:t>
          </a:r>
          <a:endParaRPr kumimoji="1" lang="en-US" altLang="ja-JP" sz="1400" b="0">
            <a:latin typeface="+mn-ea"/>
            <a:ea typeface="+mn-ea"/>
          </a:endParaRPr>
        </a:p>
        <a:p>
          <a:r>
            <a:rPr kumimoji="1" lang="en-US" altLang="ja-JP" sz="1400" b="1">
              <a:latin typeface="+mn-ea"/>
              <a:ea typeface="+mn-ea"/>
            </a:rPr>
            <a:t>(2)</a:t>
          </a:r>
          <a:r>
            <a:rPr kumimoji="1" lang="ja-JP" altLang="en-US" sz="1400" b="1">
              <a:latin typeface="+mn-ea"/>
              <a:ea typeface="+mn-ea"/>
            </a:rPr>
            <a:t> ②「研修番号」を入力する。</a:t>
          </a:r>
          <a:r>
            <a:rPr kumimoji="1" lang="ja-JP" altLang="en-US" sz="1400" b="0">
              <a:latin typeface="+mn-ea"/>
              <a:ea typeface="+mn-ea"/>
            </a:rPr>
            <a:t>（「目次」シート参照）</a:t>
          </a:r>
          <a:endParaRPr kumimoji="1" lang="en-US" altLang="ja-JP" sz="1400" b="1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(3)</a:t>
          </a:r>
          <a:r>
            <a:rPr kumimoji="1" lang="ja-JP" altLang="en-US" sz="14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「留意事項」シートを参考に，必要事項を入力する。</a:t>
          </a:r>
          <a:endParaRPr kumimoji="1" lang="en-US" altLang="ja-JP" sz="1400" b="1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</a:t>
          </a:r>
          <a:r>
            <a:rPr kumimoji="1" lang="en-US" altLang="ja-JP" sz="14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4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１　</a:t>
          </a:r>
          <a:r>
            <a:rPr lang="ja-JP" altLang="en-US" sz="1400" b="1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グレーの色がついたセル</a:t>
          </a:r>
          <a:r>
            <a:rPr lang="ja-JP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は入力不要</a:t>
          </a:r>
          <a:endParaRPr lang="en-US" altLang="ja-JP" sz="1400" b="0" i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</a:t>
          </a:r>
          <a:r>
            <a:rPr lang="en-US" altLang="ja-JP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２　</a:t>
          </a:r>
          <a:r>
            <a:rPr lang="ja-JP" altLang="en-US" sz="1400" b="1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セル右下▽が出る項目</a:t>
          </a:r>
          <a:r>
            <a:rPr lang="ja-JP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は，リストから該当名称を選択</a:t>
          </a:r>
          <a:endParaRPr kumimoji="1" lang="en-US" altLang="ja-JP" sz="14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　</a:t>
          </a:r>
          <a:r>
            <a:rPr kumimoji="1" lang="en-US" altLang="ja-JP" sz="14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4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３　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リストにない言葉を入力したい場合</a:t>
          </a:r>
          <a:r>
            <a:rPr kumimoji="1" lang="ja-JP" altLang="en-US" sz="14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は，セル内の関数を削除して入力する。　</a:t>
          </a:r>
          <a:endParaRPr lang="ja-JP" altLang="ja-JP" sz="1400">
            <a:effectLst/>
            <a:latin typeface="+mn-ea"/>
            <a:ea typeface="+mn-ea"/>
          </a:endParaRPr>
        </a:p>
        <a:p>
          <a:r>
            <a:rPr kumimoji="0" lang="en-US" altLang="ja-JP" sz="14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(4)</a:t>
          </a:r>
          <a:r>
            <a:rPr kumimoji="0" lang="ja-JP" altLang="en-US" sz="14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ファイル名の（　　　　）内に所属名を入力し，保存する。</a:t>
          </a:r>
          <a:endParaRPr kumimoji="0" lang="en-US" altLang="ja-JP" sz="14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endParaRPr kumimoji="0" lang="en-US" altLang="ja-JP" sz="14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149679</xdr:colOff>
      <xdr:row>0</xdr:row>
      <xdr:rowOff>40821</xdr:rowOff>
    </xdr:from>
    <xdr:ext cx="12300857" cy="39241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2179" y="40821"/>
          <a:ext cx="1230085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800" b="1">
              <a:latin typeface="+mj-ea"/>
              <a:ea typeface="+mj-ea"/>
            </a:rPr>
            <a:t>【</a:t>
          </a:r>
          <a:r>
            <a:rPr kumimoji="1" lang="ja-JP" altLang="en-US" sz="1800" b="1">
              <a:latin typeface="+mj-ea"/>
              <a:ea typeface="+mj-ea"/>
            </a:rPr>
            <a:t>様式８</a:t>
          </a:r>
          <a:r>
            <a:rPr kumimoji="1" lang="en-US" altLang="ja-JP" sz="1800" b="1">
              <a:latin typeface="+mj-ea"/>
              <a:ea typeface="+mj-ea"/>
            </a:rPr>
            <a:t>】</a:t>
          </a:r>
          <a:r>
            <a:rPr kumimoji="1" lang="ja-JP" altLang="en-US" sz="1800" b="1">
              <a:latin typeface="+mj-ea"/>
              <a:ea typeface="+mj-ea"/>
            </a:rPr>
            <a:t>　令和３年度</a:t>
          </a:r>
          <a:r>
            <a:rPr kumimoji="1" lang="ja-JP" altLang="en-US" sz="1800" b="1" baseline="0">
              <a:latin typeface="+mj-ea"/>
              <a:ea typeface="+mj-ea"/>
            </a:rPr>
            <a:t> </a:t>
          </a:r>
          <a:r>
            <a:rPr kumimoji="1" lang="ja-JP" altLang="en-US" sz="1800" b="1">
              <a:latin typeface="+mj-ea"/>
              <a:ea typeface="+mj-ea"/>
            </a:rPr>
            <a:t>中堅教諭等資質向上研修対象者名簿　（県立特別支援学校）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7</xdr:col>
      <xdr:colOff>581025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667375" y="0"/>
          <a:ext cx="31051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7</xdr:col>
      <xdr:colOff>581025</xdr:colOff>
      <xdr:row>0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667375" y="0"/>
          <a:ext cx="31051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3</xdr:col>
      <xdr:colOff>28581</xdr:colOff>
      <xdr:row>4</xdr:row>
      <xdr:rowOff>251967</xdr:rowOff>
    </xdr:from>
    <xdr:to>
      <xdr:col>3</xdr:col>
      <xdr:colOff>165131</xdr:colOff>
      <xdr:row>5</xdr:row>
      <xdr:rowOff>57832</xdr:rowOff>
    </xdr:to>
    <xdr:sp macro="" textlink="">
      <xdr:nvSpPr>
        <xdr:cNvPr id="4" name="WordArt 2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2686056" y="794892"/>
          <a:ext cx="136550" cy="1201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b="1" kern="10" spc="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HG創英角ﾎﾟｯﾌﾟ体"/>
              <a:ea typeface="HG創英角ﾎﾟｯﾌﾟ体"/>
            </a:rPr>
            <a:t>eL</a:t>
          </a:r>
          <a:endParaRPr lang="ja-JP" altLang="en-US" sz="3600" b="1" kern="10" spc="0">
            <a:ln w="12700">
              <a:solidFill>
                <a:srgbClr val="FFFFFF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algn="ctr" rotWithShape="0">
                <a:srgbClr val="990000"/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3</xdr:col>
      <xdr:colOff>28581</xdr:colOff>
      <xdr:row>4</xdr:row>
      <xdr:rowOff>251967</xdr:rowOff>
    </xdr:from>
    <xdr:to>
      <xdr:col>3</xdr:col>
      <xdr:colOff>165131</xdr:colOff>
      <xdr:row>5</xdr:row>
      <xdr:rowOff>57832</xdr:rowOff>
    </xdr:to>
    <xdr:sp macro="" textlink="">
      <xdr:nvSpPr>
        <xdr:cNvPr id="5" name="WordArt 2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2686056" y="794892"/>
          <a:ext cx="136550" cy="1201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b="1" kern="10" spc="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HG創英角ﾎﾟｯﾌﾟ体"/>
              <a:ea typeface="HG創英角ﾎﾟｯﾌﾟ体"/>
            </a:rPr>
            <a:t>eL</a:t>
          </a:r>
          <a:endParaRPr lang="ja-JP" altLang="en-US" sz="3600" b="1" kern="10" spc="0">
            <a:ln w="12700">
              <a:solidFill>
                <a:srgbClr val="FFFFFF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algn="ctr" rotWithShape="0">
                <a:srgbClr val="990000"/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2</xdr:col>
      <xdr:colOff>238116</xdr:colOff>
      <xdr:row>2</xdr:row>
      <xdr:rowOff>9525</xdr:rowOff>
    </xdr:from>
    <xdr:to>
      <xdr:col>2</xdr:col>
      <xdr:colOff>438147</xdr:colOff>
      <xdr:row>2</xdr:row>
      <xdr:rowOff>142875</xdr:rowOff>
    </xdr:to>
    <xdr:sp macro="" textlink="">
      <xdr:nvSpPr>
        <xdr:cNvPr id="6" name="WordArt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704841" y="304800"/>
          <a:ext cx="200031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600" b="1" i="0" u="none" strike="noStrike" kern="10" cap="none" spc="0" normalizeH="0" baseline="0" noProof="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uLnTx/>
              <a:uFillTx/>
              <a:latin typeface="HG創英角ﾎﾟｯﾌﾟ体"/>
              <a:ea typeface="HG創英角ﾎﾟｯﾌﾟ体"/>
            </a:rPr>
            <a:t>eL</a:t>
          </a:r>
          <a:endParaRPr kumimoji="0" lang="ja-JP" altLang="en-US" sz="3600" b="1" i="0" u="none" strike="noStrike" kern="10" cap="none" spc="0" normalizeH="0" baseline="0" noProof="0">
            <a:ln w="12700">
              <a:solidFill>
                <a:srgbClr val="FFFFFF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algn="ctr" rotWithShape="0">
                <a:srgbClr val="990000"/>
              </a:outerShdw>
            </a:effectLst>
            <a:uLnTx/>
            <a:uFillTx/>
            <a:latin typeface="HG創英角ﾎﾟｯﾌﾟ体"/>
            <a:ea typeface="HG創英角ﾎﾟｯﾌﾟ体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1.20\&#30740;&#20462;&#37096;\Documents%20and%20Settings\oa\&#12487;&#12473;&#12463;&#12488;&#12483;&#12503;\H26&#30740;&#20462;&#12539;&#35611;&#24107;&#35336;&#30011;\05&#32681;&#21209;&#35611;&#24107;&#21106;&#12426;&#20986;&#12375;\kako\2501113&#9632;&#35611;&#24107;&#25968;&#21106;&#20986;&#34920;&#96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第１表"/>
      <sheetName val="H25義務集計分析"/>
    </sheetNames>
    <sheetDataSet>
      <sheetData sheetId="0">
        <row r="9">
          <cell r="E9">
            <v>524</v>
          </cell>
          <cell r="F9">
            <v>1</v>
          </cell>
          <cell r="G9">
            <v>3968</v>
          </cell>
          <cell r="I9">
            <v>49404</v>
          </cell>
          <cell r="J9">
            <v>49076</v>
          </cell>
          <cell r="L9">
            <v>338</v>
          </cell>
          <cell r="M9">
            <v>5309</v>
          </cell>
          <cell r="O9">
            <v>85</v>
          </cell>
          <cell r="P9">
            <v>774</v>
          </cell>
          <cell r="Q9">
            <v>828</v>
          </cell>
        </row>
        <row r="10">
          <cell r="E10">
            <v>1</v>
          </cell>
          <cell r="F10" t="str">
            <v>-</v>
          </cell>
          <cell r="G10">
            <v>5</v>
          </cell>
          <cell r="I10">
            <v>71</v>
          </cell>
          <cell r="J10">
            <v>80</v>
          </cell>
          <cell r="L10" t="str">
            <v>-</v>
          </cell>
          <cell r="M10">
            <v>7</v>
          </cell>
          <cell r="O10">
            <v>1</v>
          </cell>
          <cell r="P10">
            <v>4</v>
          </cell>
          <cell r="Q10">
            <v>0</v>
          </cell>
        </row>
        <row r="11">
          <cell r="E11">
            <v>93</v>
          </cell>
          <cell r="F11" t="str">
            <v>-</v>
          </cell>
          <cell r="G11">
            <v>499</v>
          </cell>
          <cell r="I11">
            <v>5604</v>
          </cell>
          <cell r="J11">
            <v>5394</v>
          </cell>
          <cell r="L11">
            <v>14</v>
          </cell>
          <cell r="M11">
            <v>708</v>
          </cell>
          <cell r="O11">
            <v>7</v>
          </cell>
          <cell r="P11">
            <v>172</v>
          </cell>
          <cell r="Q11">
            <v>82</v>
          </cell>
        </row>
        <row r="12">
          <cell r="E12">
            <v>428</v>
          </cell>
          <cell r="F12">
            <v>1</v>
          </cell>
          <cell r="G12">
            <v>3432</v>
          </cell>
          <cell r="I12">
            <v>43383</v>
          </cell>
          <cell r="J12">
            <v>43074</v>
          </cell>
          <cell r="L12">
            <v>319</v>
          </cell>
          <cell r="M12">
            <v>4523</v>
          </cell>
          <cell r="O12">
            <v>82</v>
          </cell>
          <cell r="P12">
            <v>655</v>
          </cell>
          <cell r="Q12">
            <v>746</v>
          </cell>
        </row>
        <row r="14">
          <cell r="E14">
            <v>987</v>
          </cell>
          <cell r="F14">
            <v>3</v>
          </cell>
          <cell r="G14">
            <v>15966</v>
          </cell>
          <cell r="I14">
            <v>225379</v>
          </cell>
          <cell r="J14">
            <v>214000</v>
          </cell>
          <cell r="L14">
            <v>8489</v>
          </cell>
          <cell r="M14">
            <v>14415</v>
          </cell>
          <cell r="O14">
            <v>322</v>
          </cell>
          <cell r="P14">
            <v>1640</v>
          </cell>
          <cell r="Q14">
            <v>3400</v>
          </cell>
        </row>
        <row r="15">
          <cell r="E15">
            <v>2</v>
          </cell>
          <cell r="F15" t="str">
            <v>-</v>
          </cell>
          <cell r="G15">
            <v>42</v>
          </cell>
          <cell r="I15">
            <v>743</v>
          </cell>
          <cell r="J15">
            <v>751</v>
          </cell>
          <cell r="L15">
            <v>47</v>
          </cell>
          <cell r="M15">
            <v>14</v>
          </cell>
          <cell r="O15">
            <v>3</v>
          </cell>
          <cell r="P15">
            <v>7</v>
          </cell>
          <cell r="Q15">
            <v>4</v>
          </cell>
        </row>
        <row r="16">
          <cell r="E16">
            <v>976</v>
          </cell>
          <cell r="F16">
            <v>3</v>
          </cell>
          <cell r="G16">
            <v>15833</v>
          </cell>
          <cell r="I16">
            <v>222485</v>
          </cell>
          <cell r="J16">
            <v>211040</v>
          </cell>
          <cell r="L16">
            <v>8373</v>
          </cell>
          <cell r="M16">
            <v>14450</v>
          </cell>
          <cell r="O16">
            <v>388</v>
          </cell>
          <cell r="P16">
            <v>1620</v>
          </cell>
          <cell r="Q16">
            <v>3314</v>
          </cell>
        </row>
        <row r="17">
          <cell r="E17">
            <v>2</v>
          </cell>
          <cell r="F17" t="str">
            <v>-</v>
          </cell>
          <cell r="G17">
            <v>30</v>
          </cell>
          <cell r="I17">
            <v>226</v>
          </cell>
          <cell r="J17">
            <v>583</v>
          </cell>
          <cell r="L17">
            <v>18</v>
          </cell>
          <cell r="M17">
            <v>22</v>
          </cell>
          <cell r="O17">
            <v>7</v>
          </cell>
          <cell r="P17">
            <v>13</v>
          </cell>
          <cell r="Q17">
            <v>3</v>
          </cell>
        </row>
        <row r="19">
          <cell r="E19">
            <v>435</v>
          </cell>
          <cell r="F19">
            <v>3</v>
          </cell>
          <cell r="G19">
            <v>6813</v>
          </cell>
          <cell r="I19">
            <v>109948</v>
          </cell>
          <cell r="J19">
            <v>105561</v>
          </cell>
          <cell r="L19">
            <v>7856</v>
          </cell>
          <cell r="M19">
            <v>5344</v>
          </cell>
          <cell r="O19">
            <v>748</v>
          </cell>
          <cell r="P19">
            <v>1374</v>
          </cell>
          <cell r="Q19">
            <v>1157</v>
          </cell>
        </row>
        <row r="20">
          <cell r="E20">
            <v>3</v>
          </cell>
          <cell r="F20" t="str">
            <v>-</v>
          </cell>
          <cell r="G20">
            <v>33</v>
          </cell>
          <cell r="I20">
            <v>603</v>
          </cell>
          <cell r="J20">
            <v>636</v>
          </cell>
          <cell r="L20">
            <v>60</v>
          </cell>
          <cell r="M20">
            <v>9</v>
          </cell>
          <cell r="O20">
            <v>25</v>
          </cell>
          <cell r="P20">
            <v>23</v>
          </cell>
          <cell r="Q20">
            <v>10</v>
          </cell>
        </row>
        <row r="21">
          <cell r="E21">
            <v>410</v>
          </cell>
          <cell r="F21">
            <v>3</v>
          </cell>
          <cell r="G21">
            <v>6552</v>
          </cell>
          <cell r="I21">
            <v>104926</v>
          </cell>
          <cell r="J21">
            <v>99251</v>
          </cell>
          <cell r="L21">
            <v>7442</v>
          </cell>
          <cell r="M21">
            <v>5218</v>
          </cell>
          <cell r="O21">
            <v>439</v>
          </cell>
          <cell r="P21">
            <v>1118</v>
          </cell>
          <cell r="Q21">
            <v>1066</v>
          </cell>
        </row>
        <row r="22">
          <cell r="E22">
            <v>22</v>
          </cell>
          <cell r="F22" t="str">
            <v>-</v>
          </cell>
          <cell r="G22">
            <v>280</v>
          </cell>
          <cell r="I22">
            <v>4537</v>
          </cell>
          <cell r="J22">
            <v>5870</v>
          </cell>
          <cell r="L22">
            <v>334</v>
          </cell>
          <cell r="M22">
            <v>167</v>
          </cell>
          <cell r="O22">
            <v>264</v>
          </cell>
          <cell r="P22">
            <v>213</v>
          </cell>
          <cell r="Q22">
            <v>55</v>
          </cell>
        </row>
        <row r="24">
          <cell r="E24">
            <v>222</v>
          </cell>
          <cell r="F24">
            <v>0</v>
          </cell>
          <cell r="G24">
            <v>3356</v>
          </cell>
          <cell r="I24">
            <v>94308</v>
          </cell>
          <cell r="J24">
            <v>93785</v>
          </cell>
          <cell r="L24">
            <v>8721</v>
          </cell>
          <cell r="M24">
            <v>3324</v>
          </cell>
          <cell r="O24">
            <v>2476</v>
          </cell>
          <cell r="P24">
            <v>2105</v>
          </cell>
          <cell r="Q24">
            <v>2085</v>
          </cell>
        </row>
        <row r="25">
          <cell r="E25">
            <v>2</v>
          </cell>
          <cell r="F25" t="str">
            <v>-</v>
          </cell>
          <cell r="G25" t="str">
            <v>･･･</v>
          </cell>
          <cell r="I25">
            <v>367</v>
          </cell>
          <cell r="J25">
            <v>557</v>
          </cell>
          <cell r="L25">
            <v>39</v>
          </cell>
          <cell r="M25">
            <v>25</v>
          </cell>
          <cell r="O25">
            <v>22</v>
          </cell>
          <cell r="P25">
            <v>26</v>
          </cell>
          <cell r="Q25">
            <v>7</v>
          </cell>
        </row>
        <row r="26">
          <cell r="E26">
            <v>165</v>
          </cell>
          <cell r="F26" t="str">
            <v>-</v>
          </cell>
          <cell r="G26">
            <v>0</v>
          </cell>
          <cell r="I26">
            <v>66725</v>
          </cell>
          <cell r="J26">
            <v>64955</v>
          </cell>
          <cell r="L26">
            <v>6181</v>
          </cell>
          <cell r="M26">
            <v>2690</v>
          </cell>
          <cell r="O26">
            <v>1786</v>
          </cell>
          <cell r="P26">
            <v>1363</v>
          </cell>
          <cell r="Q26">
            <v>1543</v>
          </cell>
        </row>
        <row r="27">
          <cell r="E27">
            <v>55</v>
          </cell>
          <cell r="F27" t="str">
            <v>-</v>
          </cell>
          <cell r="G27" t="str">
            <v>･･･</v>
          </cell>
          <cell r="I27">
            <v>29314</v>
          </cell>
          <cell r="J27">
            <v>29548</v>
          </cell>
          <cell r="L27">
            <v>2472</v>
          </cell>
          <cell r="M27">
            <v>785</v>
          </cell>
          <cell r="O27">
            <v>773</v>
          </cell>
          <cell r="P27">
            <v>737</v>
          </cell>
          <cell r="Q27">
            <v>482</v>
          </cell>
        </row>
        <row r="32">
          <cell r="E32">
            <v>6</v>
          </cell>
          <cell r="F32">
            <v>0</v>
          </cell>
          <cell r="G32" t="str">
            <v>( ･･･ )</v>
          </cell>
          <cell r="I32">
            <v>4217</v>
          </cell>
          <cell r="J32">
            <v>2378</v>
          </cell>
          <cell r="L32">
            <v>60</v>
          </cell>
          <cell r="M32">
            <v>13</v>
          </cell>
          <cell r="O32">
            <v>26</v>
          </cell>
          <cell r="P32">
            <v>31</v>
          </cell>
          <cell r="Q32">
            <v>15</v>
          </cell>
        </row>
        <row r="33">
          <cell r="E33">
            <v>2</v>
          </cell>
          <cell r="F33">
            <v>0</v>
          </cell>
          <cell r="G33" t="str">
            <v>･･･</v>
          </cell>
          <cell r="I33">
            <v>1474</v>
          </cell>
          <cell r="J33">
            <v>1555</v>
          </cell>
          <cell r="L33">
            <v>42</v>
          </cell>
          <cell r="M33">
            <v>11</v>
          </cell>
          <cell r="O33">
            <v>23</v>
          </cell>
          <cell r="P33">
            <v>25</v>
          </cell>
          <cell r="Q33">
            <v>9</v>
          </cell>
        </row>
        <row r="34">
          <cell r="E34">
            <v>3</v>
          </cell>
          <cell r="F34">
            <v>0</v>
          </cell>
          <cell r="G34" t="str">
            <v>･･･</v>
          </cell>
          <cell r="I34">
            <v>2977</v>
          </cell>
          <cell r="J34">
            <v>902</v>
          </cell>
          <cell r="L34">
            <v>16</v>
          </cell>
          <cell r="M34">
            <v>4</v>
          </cell>
          <cell r="O34">
            <v>7</v>
          </cell>
          <cell r="P34">
            <v>6</v>
          </cell>
          <cell r="Q34">
            <v>6</v>
          </cell>
        </row>
        <row r="36">
          <cell r="E36">
            <v>31</v>
          </cell>
          <cell r="F36">
            <v>2</v>
          </cell>
          <cell r="G36">
            <v>1375</v>
          </cell>
          <cell r="I36">
            <v>4264</v>
          </cell>
          <cell r="J36">
            <v>2268</v>
          </cell>
          <cell r="L36">
            <v>1209</v>
          </cell>
          <cell r="M36">
            <v>1912</v>
          </cell>
          <cell r="O36">
            <v>54</v>
          </cell>
          <cell r="P36">
            <v>160</v>
          </cell>
          <cell r="Q36">
            <v>602</v>
          </cell>
        </row>
        <row r="37">
          <cell r="E37">
            <v>1</v>
          </cell>
          <cell r="F37" t="str">
            <v>-</v>
          </cell>
          <cell r="G37">
            <v>9</v>
          </cell>
          <cell r="I37">
            <v>41</v>
          </cell>
          <cell r="J37">
            <v>19</v>
          </cell>
          <cell r="L37">
            <v>23</v>
          </cell>
          <cell r="M37">
            <v>6</v>
          </cell>
          <cell r="O37">
            <v>1</v>
          </cell>
          <cell r="P37">
            <v>2</v>
          </cell>
          <cell r="Q37">
            <v>2</v>
          </cell>
        </row>
        <row r="38">
          <cell r="E38">
            <v>31</v>
          </cell>
          <cell r="F38">
            <v>2</v>
          </cell>
          <cell r="G38">
            <v>1380</v>
          </cell>
          <cell r="I38">
            <v>4299</v>
          </cell>
          <cell r="J38">
            <v>2271</v>
          </cell>
          <cell r="L38">
            <v>1214</v>
          </cell>
          <cell r="M38">
            <v>1942</v>
          </cell>
          <cell r="O38">
            <v>56</v>
          </cell>
          <cell r="P38">
            <v>164</v>
          </cell>
          <cell r="Q38">
            <v>598</v>
          </cell>
        </row>
        <row r="41">
          <cell r="E41">
            <v>183</v>
          </cell>
          <cell r="F41">
            <v>0</v>
          </cell>
          <cell r="G41" t="str">
            <v>( ･･･ )</v>
          </cell>
          <cell r="I41">
            <v>19726</v>
          </cell>
          <cell r="J41">
            <v>22254</v>
          </cell>
          <cell r="L41">
            <v>1372</v>
          </cell>
          <cell r="M41">
            <v>1321</v>
          </cell>
          <cell r="O41">
            <v>3507</v>
          </cell>
          <cell r="P41">
            <v>2079</v>
          </cell>
          <cell r="Q41">
            <v>828</v>
          </cell>
        </row>
        <row r="42">
          <cell r="E42">
            <v>17</v>
          </cell>
          <cell r="F42" t="str">
            <v>-</v>
          </cell>
          <cell r="G42" t="str">
            <v>･･･</v>
          </cell>
          <cell r="I42">
            <v>432</v>
          </cell>
          <cell r="J42">
            <v>2390</v>
          </cell>
          <cell r="L42">
            <v>33</v>
          </cell>
          <cell r="M42">
            <v>247</v>
          </cell>
          <cell r="O42">
            <v>522</v>
          </cell>
          <cell r="P42">
            <v>297</v>
          </cell>
          <cell r="Q42">
            <v>74</v>
          </cell>
        </row>
        <row r="43">
          <cell r="E43">
            <v>160</v>
          </cell>
          <cell r="F43" t="str">
            <v>-</v>
          </cell>
          <cell r="G43" t="str">
            <v>･･･</v>
          </cell>
          <cell r="I43">
            <v>20137</v>
          </cell>
          <cell r="J43">
            <v>20459</v>
          </cell>
          <cell r="L43">
            <v>1320</v>
          </cell>
          <cell r="M43">
            <v>1101</v>
          </cell>
          <cell r="O43">
            <v>2874</v>
          </cell>
          <cell r="P43">
            <v>1743</v>
          </cell>
          <cell r="Q43">
            <v>737</v>
          </cell>
        </row>
        <row r="45">
          <cell r="E45">
            <v>106</v>
          </cell>
          <cell r="F45">
            <v>0</v>
          </cell>
          <cell r="G45" t="str">
            <v>( ･･･ )</v>
          </cell>
          <cell r="I45">
            <v>7492</v>
          </cell>
          <cell r="J45">
            <v>5926</v>
          </cell>
          <cell r="L45">
            <v>460</v>
          </cell>
          <cell r="M45">
            <v>277</v>
          </cell>
          <cell r="O45">
            <v>385</v>
          </cell>
          <cell r="P45">
            <v>158</v>
          </cell>
          <cell r="Q45">
            <v>325</v>
          </cell>
        </row>
        <row r="46">
          <cell r="E46">
            <v>105</v>
          </cell>
          <cell r="F46" t="str">
            <v>-</v>
          </cell>
          <cell r="G46" t="str">
            <v>･･･</v>
          </cell>
          <cell r="I46">
            <v>7814</v>
          </cell>
          <cell r="J46">
            <v>5940</v>
          </cell>
          <cell r="L46">
            <v>451</v>
          </cell>
          <cell r="M46">
            <v>288</v>
          </cell>
          <cell r="O46">
            <v>371</v>
          </cell>
          <cell r="P46">
            <v>172</v>
          </cell>
          <cell r="Q46">
            <v>312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"/>
  <sheetViews>
    <sheetView view="pageBreakPreview" zoomScale="85" zoomScaleNormal="100" zoomScaleSheetLayoutView="85" workbookViewId="0">
      <selection activeCell="C11" sqref="C11"/>
    </sheetView>
  </sheetViews>
  <sheetFormatPr defaultColWidth="8.875" defaultRowHeight="12"/>
  <cols>
    <col min="1" max="1" width="4.875" style="4" customWidth="1"/>
    <col min="2" max="2" width="15.125" style="9" customWidth="1"/>
    <col min="3" max="3" width="37.375" style="8" customWidth="1"/>
    <col min="4" max="4" width="25.5" style="4" customWidth="1"/>
    <col min="5" max="5" width="2.125" style="6" customWidth="1"/>
    <col min="6" max="6" width="16.75" style="20" hidden="1" customWidth="1"/>
    <col min="7" max="7" width="12.875" style="20" hidden="1" customWidth="1"/>
    <col min="8" max="8" width="17.125" style="20" hidden="1" customWidth="1"/>
    <col min="9" max="9" width="8.875" style="20" hidden="1" customWidth="1"/>
    <col min="10" max="10" width="17.5" style="20" hidden="1" customWidth="1"/>
    <col min="11" max="11" width="17.125" style="20" hidden="1" customWidth="1"/>
    <col min="12" max="12" width="16.75" style="20" hidden="1" customWidth="1"/>
    <col min="13" max="13" width="18.375" style="20" hidden="1" customWidth="1"/>
    <col min="14" max="18" width="12" style="20" hidden="1" customWidth="1"/>
    <col min="19" max="19" width="4.75" style="6" hidden="1" customWidth="1"/>
    <col min="20" max="20" width="1.5" style="6" customWidth="1"/>
    <col min="21" max="21" width="13.5" style="6" customWidth="1"/>
    <col min="22" max="16384" width="8.875" style="6"/>
  </cols>
  <sheetData>
    <row r="1" spans="1:21" ht="23.25" customHeight="1" thickBot="1">
      <c r="B1" s="79" t="s">
        <v>72</v>
      </c>
    </row>
    <row r="2" spans="1:21" ht="16.899999999999999" customHeight="1">
      <c r="A2" s="147" t="s">
        <v>60</v>
      </c>
      <c r="B2" s="149" t="s">
        <v>7</v>
      </c>
      <c r="C2" s="151" t="s">
        <v>0</v>
      </c>
      <c r="D2" s="145" t="s">
        <v>9</v>
      </c>
    </row>
    <row r="3" spans="1:21" s="1" customFormat="1" ht="27" customHeight="1" thickBot="1">
      <c r="A3" s="148"/>
      <c r="B3" s="150"/>
      <c r="C3" s="150"/>
      <c r="D3" s="146"/>
      <c r="F3" s="16" t="s">
        <v>111</v>
      </c>
      <c r="G3" s="16" t="s">
        <v>5</v>
      </c>
      <c r="H3" s="21" t="s">
        <v>53</v>
      </c>
      <c r="I3" s="16" t="s">
        <v>105</v>
      </c>
      <c r="J3" s="16" t="s">
        <v>13</v>
      </c>
      <c r="K3" s="21" t="s">
        <v>67</v>
      </c>
      <c r="L3" s="21" t="s">
        <v>86</v>
      </c>
      <c r="M3" s="21" t="s">
        <v>86</v>
      </c>
      <c r="N3" s="21" t="s">
        <v>87</v>
      </c>
      <c r="O3" s="21" t="s">
        <v>87</v>
      </c>
      <c r="P3" s="21" t="s">
        <v>88</v>
      </c>
      <c r="Q3" s="21" t="s">
        <v>88</v>
      </c>
      <c r="R3" s="21" t="s">
        <v>88</v>
      </c>
    </row>
    <row r="4" spans="1:21" s="2" customFormat="1" ht="20.100000000000001" hidden="1" customHeight="1" thickBot="1">
      <c r="A4" s="91" t="s">
        <v>1</v>
      </c>
      <c r="B4" s="12">
        <v>1</v>
      </c>
      <c r="C4" s="10" t="s">
        <v>2</v>
      </c>
      <c r="D4" s="102" t="s">
        <v>11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s="2" customFormat="1" ht="19.5" hidden="1" customHeight="1" thickBot="1">
      <c r="A5" s="91"/>
      <c r="B5" s="13">
        <v>2</v>
      </c>
      <c r="C5" s="11" t="s">
        <v>3</v>
      </c>
      <c r="D5" s="22" t="s">
        <v>11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 s="1" customFormat="1" ht="18" hidden="1" customHeight="1" thickBot="1">
      <c r="A6" s="91"/>
      <c r="B6" s="13">
        <v>5</v>
      </c>
      <c r="C6" s="11" t="s">
        <v>4</v>
      </c>
      <c r="D6" s="22" t="s">
        <v>11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1" s="1" customFormat="1" ht="18" hidden="1" customHeight="1" thickBot="1">
      <c r="A7" s="91"/>
      <c r="B7" s="13">
        <v>6</v>
      </c>
      <c r="C7" s="11" t="s">
        <v>8</v>
      </c>
      <c r="D7" s="22" t="s">
        <v>11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21" s="1" customFormat="1" ht="18" hidden="1" customHeight="1" thickBot="1">
      <c r="A8" s="91"/>
      <c r="B8" s="25">
        <v>8</v>
      </c>
      <c r="C8" s="28" t="s">
        <v>10</v>
      </c>
      <c r="D8" s="62" t="s">
        <v>11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1" s="95" customFormat="1" ht="30.75" customHeight="1">
      <c r="A9" s="152"/>
      <c r="B9" s="92" t="s">
        <v>97</v>
      </c>
      <c r="C9" s="93" t="s">
        <v>123</v>
      </c>
      <c r="D9" s="94"/>
      <c r="F9" s="96"/>
      <c r="G9" s="96" t="s">
        <v>6</v>
      </c>
      <c r="H9" s="96"/>
      <c r="I9" s="96" t="s">
        <v>112</v>
      </c>
      <c r="J9" s="96" t="s">
        <v>12</v>
      </c>
      <c r="K9" s="96" t="s">
        <v>113</v>
      </c>
      <c r="L9" s="107" t="s">
        <v>116</v>
      </c>
      <c r="M9" s="107" t="s">
        <v>116</v>
      </c>
      <c r="N9" s="121" t="s">
        <v>55</v>
      </c>
      <c r="O9" s="121" t="s">
        <v>55</v>
      </c>
      <c r="P9" s="121" t="s">
        <v>55</v>
      </c>
      <c r="Q9" s="121" t="s">
        <v>55</v>
      </c>
      <c r="R9" s="121" t="s">
        <v>55</v>
      </c>
    </row>
    <row r="10" spans="1:21" s="95" customFormat="1" ht="30.75" customHeight="1">
      <c r="A10" s="152"/>
      <c r="B10" s="92" t="s">
        <v>98</v>
      </c>
      <c r="C10" s="93" t="s">
        <v>124</v>
      </c>
      <c r="D10" s="94"/>
      <c r="F10" s="96"/>
      <c r="G10" s="96" t="s">
        <v>103</v>
      </c>
      <c r="H10" s="96"/>
      <c r="I10" s="96" t="s">
        <v>112</v>
      </c>
      <c r="J10" s="96" t="s">
        <v>12</v>
      </c>
      <c r="K10" s="96" t="s">
        <v>113</v>
      </c>
      <c r="L10" s="105" t="s">
        <v>55</v>
      </c>
      <c r="M10" s="105" t="s">
        <v>55</v>
      </c>
      <c r="N10" s="107" t="s">
        <v>120</v>
      </c>
      <c r="O10" s="107" t="s">
        <v>120</v>
      </c>
      <c r="P10" s="107" t="s">
        <v>117</v>
      </c>
      <c r="Q10" s="107" t="s">
        <v>117</v>
      </c>
      <c r="R10" s="107" t="s">
        <v>117</v>
      </c>
    </row>
    <row r="11" spans="1:21" s="95" customFormat="1" ht="30.75" customHeight="1">
      <c r="A11" s="152"/>
      <c r="B11" s="92" t="s">
        <v>89</v>
      </c>
      <c r="C11" s="93" t="s">
        <v>84</v>
      </c>
      <c r="D11" s="94"/>
      <c r="F11" s="96"/>
      <c r="G11" s="104" t="s">
        <v>14</v>
      </c>
      <c r="H11" s="96"/>
      <c r="I11" s="105" t="s">
        <v>55</v>
      </c>
      <c r="J11" s="96" t="s">
        <v>12</v>
      </c>
      <c r="K11" s="96" t="s">
        <v>68</v>
      </c>
      <c r="L11" s="105" t="s">
        <v>55</v>
      </c>
      <c r="M11" s="105" t="s">
        <v>55</v>
      </c>
      <c r="N11" s="105" t="s">
        <v>55</v>
      </c>
      <c r="O11" s="105" t="s">
        <v>55</v>
      </c>
      <c r="P11" s="105" t="s">
        <v>55</v>
      </c>
      <c r="Q11" s="105" t="s">
        <v>55</v>
      </c>
      <c r="R11" s="105" t="s">
        <v>55</v>
      </c>
    </row>
    <row r="12" spans="1:21" s="95" customFormat="1" ht="30.75" customHeight="1">
      <c r="A12" s="152"/>
      <c r="B12" s="92" t="s">
        <v>90</v>
      </c>
      <c r="C12" s="93" t="s">
        <v>85</v>
      </c>
      <c r="D12" s="94"/>
      <c r="F12" s="96"/>
      <c r="G12" s="104" t="s">
        <v>14</v>
      </c>
      <c r="H12" s="96"/>
      <c r="I12" s="105" t="s">
        <v>55</v>
      </c>
      <c r="J12" s="96" t="s">
        <v>12</v>
      </c>
      <c r="K12" s="96" t="s">
        <v>68</v>
      </c>
      <c r="L12" s="121" t="s">
        <v>55</v>
      </c>
      <c r="M12" s="121" t="s">
        <v>55</v>
      </c>
      <c r="N12" s="107" t="s">
        <v>120</v>
      </c>
      <c r="O12" s="107" t="s">
        <v>120</v>
      </c>
      <c r="P12" s="105" t="s">
        <v>55</v>
      </c>
      <c r="Q12" s="105" t="s">
        <v>55</v>
      </c>
      <c r="R12" s="105" t="s">
        <v>55</v>
      </c>
      <c r="U12" s="97" t="s">
        <v>56</v>
      </c>
    </row>
    <row r="13" spans="1:21" s="95" customFormat="1" ht="30.75" customHeight="1">
      <c r="A13" s="152"/>
      <c r="B13" s="116" t="s">
        <v>99</v>
      </c>
      <c r="C13" s="117" t="s">
        <v>101</v>
      </c>
      <c r="D13" s="118"/>
      <c r="F13" s="96"/>
      <c r="G13" s="120" t="s">
        <v>104</v>
      </c>
      <c r="H13" s="96"/>
      <c r="I13" s="105" t="s">
        <v>55</v>
      </c>
      <c r="J13" s="96" t="s">
        <v>12</v>
      </c>
      <c r="K13" s="96" t="s">
        <v>113</v>
      </c>
      <c r="L13" s="105" t="s">
        <v>55</v>
      </c>
      <c r="M13" s="105" t="s">
        <v>55</v>
      </c>
      <c r="N13" s="105" t="s">
        <v>55</v>
      </c>
      <c r="O13" s="105" t="s">
        <v>55</v>
      </c>
      <c r="P13" s="105" t="s">
        <v>55</v>
      </c>
      <c r="Q13" s="105" t="s">
        <v>55</v>
      </c>
      <c r="R13" s="105" t="s">
        <v>55</v>
      </c>
      <c r="U13" s="119"/>
    </row>
    <row r="14" spans="1:21" s="98" customFormat="1" ht="30.75" customHeight="1" thickBot="1">
      <c r="A14" s="153"/>
      <c r="B14" s="99" t="s">
        <v>100</v>
      </c>
      <c r="C14" s="100" t="s">
        <v>102</v>
      </c>
      <c r="D14" s="101"/>
      <c r="F14" s="96"/>
      <c r="G14" s="120" t="s">
        <v>15</v>
      </c>
      <c r="H14" s="96"/>
      <c r="I14" s="105" t="s">
        <v>55</v>
      </c>
      <c r="J14" s="96" t="s">
        <v>12</v>
      </c>
      <c r="K14" s="96" t="s">
        <v>68</v>
      </c>
      <c r="L14" s="105" t="s">
        <v>55</v>
      </c>
      <c r="M14" s="105" t="s">
        <v>55</v>
      </c>
      <c r="N14" s="107" t="s">
        <v>120</v>
      </c>
      <c r="O14" s="107" t="s">
        <v>120</v>
      </c>
      <c r="P14" s="121" t="s">
        <v>55</v>
      </c>
      <c r="Q14" s="121" t="s">
        <v>55</v>
      </c>
      <c r="R14" s="121" t="s">
        <v>55</v>
      </c>
    </row>
    <row r="15" spans="1:21" ht="13.5">
      <c r="B15" s="7"/>
      <c r="C15" s="5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</row>
    <row r="16" spans="1:21" ht="13.5">
      <c r="B16" s="7"/>
      <c r="C16" s="5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</row>
    <row r="17" spans="2:3" ht="13.5">
      <c r="B17" s="7"/>
      <c r="C17" s="5"/>
    </row>
    <row r="18" spans="2:3" ht="13.5">
      <c r="B18" s="7"/>
      <c r="C18" s="5"/>
    </row>
    <row r="19" spans="2:3" ht="13.5">
      <c r="B19" s="7"/>
      <c r="C19" s="5"/>
    </row>
    <row r="20" spans="2:3" ht="13.5">
      <c r="B20" s="7"/>
      <c r="C20" s="5"/>
    </row>
    <row r="21" spans="2:3" ht="13.5">
      <c r="B21" s="7"/>
      <c r="C21" s="5"/>
    </row>
    <row r="22" spans="2:3" ht="13.5">
      <c r="B22" s="7"/>
      <c r="C22" s="5"/>
    </row>
    <row r="23" spans="2:3" ht="13.5">
      <c r="B23" s="7"/>
      <c r="C23" s="5"/>
    </row>
    <row r="24" spans="2:3" ht="13.5">
      <c r="B24" s="7"/>
      <c r="C24" s="5"/>
    </row>
    <row r="25" spans="2:3" ht="13.5">
      <c r="B25" s="7"/>
      <c r="C25" s="5"/>
    </row>
    <row r="26" spans="2:3" ht="13.5">
      <c r="B26" s="7"/>
      <c r="C26" s="5"/>
    </row>
    <row r="27" spans="2:3" ht="13.5">
      <c r="B27" s="7"/>
      <c r="C27" s="5"/>
    </row>
    <row r="28" spans="2:3" ht="13.5">
      <c r="B28" s="7"/>
      <c r="C28" s="5"/>
    </row>
    <row r="29" spans="2:3" ht="13.5">
      <c r="B29" s="7"/>
      <c r="C29" s="5"/>
    </row>
    <row r="30" spans="2:3" ht="13.5">
      <c r="B30" s="7"/>
      <c r="C30" s="5"/>
    </row>
    <row r="31" spans="2:3" ht="13.5">
      <c r="B31" s="7"/>
      <c r="C31" s="5"/>
    </row>
    <row r="32" spans="2:3" ht="13.5">
      <c r="B32" s="7"/>
      <c r="C32" s="5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</sheetData>
  <sheetProtection algorithmName="SHA-512" hashValue="nKWVqsXLnvl/BIzVPrcQg7PRdnox3V5dmKG4GxqtcZB49e5xjDa22Zhd1JAkhUkvPAz+RO+Go51VZoTDIbfWMg==" saltValue="1p6yZ/5bck3dkIYGMHELyw==" spinCount="100000" sheet="1" objects="1" scenarios="1"/>
  <mergeCells count="5">
    <mergeCell ref="D2:D3"/>
    <mergeCell ref="A2:A3"/>
    <mergeCell ref="B2:B3"/>
    <mergeCell ref="C2:C3"/>
    <mergeCell ref="A9:A14"/>
  </mergeCells>
  <phoneticPr fontId="1"/>
  <hyperlinks>
    <hyperlink ref="U12" location="入力枠!A1" display="入力枠へ戻る"/>
  </hyperlinks>
  <pageMargins left="0.78740157480314965" right="0.35433070866141736" top="0.59055118110236227" bottom="0.39370078740157483" header="0.39370078740157483" footer="0.19685039370078741"/>
  <pageSetup paperSize="9" scale="92" fitToHeight="0" orientation="portrait" r:id="rId1"/>
  <headerFooter alignWithMargins="0"/>
  <colBreaks count="1" manualBreakCount="1">
    <brk id="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76"/>
  <sheetViews>
    <sheetView tabSelected="1" view="pageBreakPreview" topLeftCell="B1" zoomScale="62" zoomScaleNormal="100" zoomScaleSheetLayoutView="62" workbookViewId="0">
      <selection activeCell="B1" sqref="B1"/>
    </sheetView>
  </sheetViews>
  <sheetFormatPr defaultColWidth="8.875" defaultRowHeight="13.5"/>
  <cols>
    <col min="1" max="1" width="1.5" style="18" customWidth="1"/>
    <col min="2" max="2" width="9.875" style="30" customWidth="1"/>
    <col min="3" max="3" width="31" style="31" customWidth="1"/>
    <col min="4" max="4" width="22.75" style="17" customWidth="1"/>
    <col min="5" max="5" width="11.125" style="29" customWidth="1"/>
    <col min="6" max="6" width="15.25" style="29" customWidth="1"/>
    <col min="7" max="7" width="14.125" style="29" customWidth="1"/>
    <col min="8" max="8" width="15.5" style="57" customWidth="1"/>
    <col min="9" max="9" width="15.875" style="29" customWidth="1"/>
    <col min="10" max="10" width="13.875" style="40" customWidth="1"/>
    <col min="11" max="11" width="13.875" style="18" customWidth="1"/>
    <col min="12" max="16" width="16.125" style="18" customWidth="1"/>
    <col min="17" max="17" width="26" style="40" customWidth="1"/>
    <col min="18" max="16384" width="8.875" style="18"/>
  </cols>
  <sheetData>
    <row r="1" spans="2:17" ht="42.75" customHeight="1">
      <c r="H1" s="56"/>
      <c r="I1" s="27"/>
      <c r="J1" s="32"/>
      <c r="Q1" s="32"/>
    </row>
    <row r="2" spans="2:17" ht="7.15" customHeight="1">
      <c r="B2" s="33"/>
      <c r="C2" s="34"/>
      <c r="E2" s="40"/>
      <c r="F2" s="40"/>
      <c r="G2" s="40"/>
      <c r="H2" s="40"/>
      <c r="I2" s="40"/>
      <c r="Q2" s="18"/>
    </row>
    <row r="3" spans="2:17" ht="42.6" customHeight="1">
      <c r="B3" s="114"/>
      <c r="D3" s="37"/>
      <c r="E3" s="40"/>
      <c r="F3" s="40"/>
      <c r="G3" s="40"/>
      <c r="H3" s="40"/>
      <c r="I3" s="40"/>
      <c r="Q3" s="18"/>
    </row>
    <row r="4" spans="2:17" ht="8.4499999999999993" customHeight="1" thickBot="1">
      <c r="C4" s="35"/>
      <c r="E4" s="40"/>
      <c r="F4" s="40"/>
      <c r="G4" s="40"/>
      <c r="H4" s="40"/>
      <c r="I4" s="40"/>
      <c r="Q4" s="18"/>
    </row>
    <row r="5" spans="2:17" s="19" customFormat="1" ht="45" customHeight="1" thickTop="1" thickBot="1">
      <c r="B5" s="114"/>
      <c r="C5" s="115" t="s">
        <v>95</v>
      </c>
      <c r="D5" s="156"/>
      <c r="E5" s="156"/>
      <c r="F5" s="156"/>
      <c r="G5" s="40"/>
      <c r="H5" s="40"/>
      <c r="I5" s="40"/>
      <c r="J5" s="40"/>
    </row>
    <row r="6" spans="2:17" s="19" customFormat="1" ht="100.5" customHeight="1" thickTop="1">
      <c r="B6" s="36"/>
      <c r="D6" s="23"/>
      <c r="E6" s="40"/>
      <c r="F6" s="40"/>
      <c r="G6" s="40"/>
      <c r="H6" s="40"/>
      <c r="I6" s="40"/>
      <c r="J6" s="40"/>
    </row>
    <row r="7" spans="2:17" s="19" customFormat="1" ht="127.5" customHeight="1">
      <c r="B7" s="159" t="s">
        <v>92</v>
      </c>
      <c r="C7" s="78" t="s">
        <v>69</v>
      </c>
      <c r="D7" s="78" t="s">
        <v>93</v>
      </c>
      <c r="E7" s="77" t="s">
        <v>82</v>
      </c>
      <c r="F7" s="59" t="s">
        <v>70</v>
      </c>
      <c r="G7" s="103" t="s">
        <v>96</v>
      </c>
      <c r="H7" s="59" t="s">
        <v>121</v>
      </c>
      <c r="I7" s="85" t="s">
        <v>81</v>
      </c>
      <c r="J7" s="162" t="s">
        <v>126</v>
      </c>
      <c r="K7" s="163"/>
      <c r="L7" s="168" t="s">
        <v>127</v>
      </c>
      <c r="M7" s="169"/>
      <c r="N7" s="169"/>
      <c r="O7" s="169"/>
      <c r="P7" s="170"/>
      <c r="Q7" s="89" t="s">
        <v>71</v>
      </c>
    </row>
    <row r="8" spans="2:17" s="19" customFormat="1" ht="39" customHeight="1">
      <c r="B8" s="160"/>
      <c r="C8" s="109"/>
      <c r="D8" s="109"/>
      <c r="E8" s="166"/>
      <c r="F8" s="166" t="s">
        <v>122</v>
      </c>
      <c r="G8" s="154" t="s">
        <v>114</v>
      </c>
      <c r="I8" s="166" t="s">
        <v>83</v>
      </c>
      <c r="J8" s="164" t="s">
        <v>118</v>
      </c>
      <c r="K8" s="165"/>
      <c r="L8" s="164" t="s">
        <v>94</v>
      </c>
      <c r="M8" s="165"/>
      <c r="N8" s="164" t="s">
        <v>119</v>
      </c>
      <c r="O8" s="176"/>
      <c r="P8" s="165"/>
      <c r="Q8" s="157" t="s">
        <v>173</v>
      </c>
    </row>
    <row r="9" spans="2:17" s="60" customFormat="1" ht="155.25" customHeight="1">
      <c r="B9" s="161"/>
      <c r="C9" s="61"/>
      <c r="D9" s="61"/>
      <c r="E9" s="167"/>
      <c r="F9" s="167"/>
      <c r="G9" s="155"/>
      <c r="I9" s="167"/>
      <c r="J9" s="171" t="s">
        <v>128</v>
      </c>
      <c r="K9" s="172"/>
      <c r="L9" s="173" t="s">
        <v>174</v>
      </c>
      <c r="M9" s="174"/>
      <c r="N9" s="175" t="s">
        <v>115</v>
      </c>
      <c r="O9" s="175"/>
      <c r="P9" s="174"/>
      <c r="Q9" s="158"/>
    </row>
    <row r="10" spans="2:17" s="40" customFormat="1" ht="31.15" customHeight="1">
      <c r="B10" s="58" t="s">
        <v>54</v>
      </c>
      <c r="C10" s="67" t="s">
        <v>57</v>
      </c>
      <c r="D10" s="67" t="s">
        <v>59</v>
      </c>
      <c r="E10" s="54"/>
      <c r="F10" s="38" t="s">
        <v>23</v>
      </c>
      <c r="G10" s="55" t="s">
        <v>24</v>
      </c>
      <c r="H10" s="123" t="s">
        <v>66</v>
      </c>
      <c r="I10" s="55" t="s">
        <v>24</v>
      </c>
      <c r="J10" s="87" t="s">
        <v>77</v>
      </c>
      <c r="K10" s="88" t="s">
        <v>78</v>
      </c>
      <c r="L10" s="87" t="s">
        <v>77</v>
      </c>
      <c r="M10" s="88" t="s">
        <v>78</v>
      </c>
      <c r="N10" s="87" t="s">
        <v>77</v>
      </c>
      <c r="O10" s="88" t="s">
        <v>78</v>
      </c>
      <c r="P10" s="122" t="s">
        <v>125</v>
      </c>
      <c r="Q10" s="90"/>
    </row>
    <row r="11" spans="2:17" s="52" customFormat="1" ht="34.9" customHeight="1">
      <c r="B11" s="14"/>
      <c r="C11" s="24" t="str">
        <f>IF($B11="","",VLOOKUP($B11,目次!$B$9:$Q$14,2,0))</f>
        <v/>
      </c>
      <c r="D11" s="84">
        <f t="shared" ref="D11:D74" si="0">$D$5</f>
        <v>0</v>
      </c>
      <c r="E11" s="53" t="str">
        <f>IF($B11="","",VLOOKUP($B11,目次!$B$9:$Q$14,6,0))</f>
        <v/>
      </c>
      <c r="F11" s="26"/>
      <c r="G11" s="80" t="str">
        <f>IF($B11="","",VLOOKUP($B11,目次!$B$9:$Q$14,8,0))</f>
        <v/>
      </c>
      <c r="H11" s="130"/>
      <c r="I11" s="86" t="str">
        <f>IF($B11="","",VLOOKUP($B11,目次!$B$9:$Q$14,9,0))</f>
        <v/>
      </c>
      <c r="J11" s="108" t="str">
        <f>IF($B11="","",VLOOKUP($B11,目次!$B$9:$Q$14,11,0))</f>
        <v/>
      </c>
      <c r="K11" s="108" t="str">
        <f>IF($B11="","",VLOOKUP($B11,目次!$B$9:$Q$14,12,0))</f>
        <v/>
      </c>
      <c r="L11" s="108" t="str">
        <f>IF($B11="","",VLOOKUP($B11,目次!$B$9:$Q$14,13,0))</f>
        <v/>
      </c>
      <c r="M11" s="108" t="str">
        <f>IF($B11="","",VLOOKUP($B11,目次!$B$9:$Q$14,14,0))</f>
        <v/>
      </c>
      <c r="N11" s="108" t="str">
        <f>IF($B11="","",VLOOKUP($B11,目次!$B$9:$Q$14,15,0))</f>
        <v/>
      </c>
      <c r="O11" s="108" t="str">
        <f>IF($B11="","",VLOOKUP($B11,目次!$B$9:$Q$14,16,0))</f>
        <v/>
      </c>
      <c r="P11" s="108" t="str">
        <f>IF($B11="","",VLOOKUP($B11,目次!$B$9:$R$15,17,0))</f>
        <v/>
      </c>
      <c r="Q11" s="26"/>
    </row>
    <row r="12" spans="2:17" s="52" customFormat="1" ht="34.9" customHeight="1">
      <c r="B12" s="14"/>
      <c r="C12" s="24" t="str">
        <f>IF($B12="","",VLOOKUP($B12,目次!$B$9:$Q$14,2,0))</f>
        <v/>
      </c>
      <c r="D12" s="84">
        <f t="shared" si="0"/>
        <v>0</v>
      </c>
      <c r="E12" s="53" t="str">
        <f>IF($B12="","",VLOOKUP($B12,目次!$B$9:$Q$14,6,0))</f>
        <v/>
      </c>
      <c r="F12" s="26"/>
      <c r="G12" s="80" t="str">
        <f>IF($B12="","",VLOOKUP($B12,目次!$B$9:$Q$14,8,0))</f>
        <v/>
      </c>
      <c r="H12" s="130"/>
      <c r="I12" s="86" t="str">
        <f>IF($B12="","",VLOOKUP($B12,目次!$B$9:$Q$14,9,0))</f>
        <v/>
      </c>
      <c r="J12" s="108" t="str">
        <f>IF($B12="","",VLOOKUP($B12,目次!$B$9:$Q$14,11,0))</f>
        <v/>
      </c>
      <c r="K12" s="108" t="str">
        <f>IF($B12="","",VLOOKUP($B12,目次!$B$9:$Q$14,12,0))</f>
        <v/>
      </c>
      <c r="L12" s="108" t="str">
        <f>IF($B12="","",VLOOKUP($B12,目次!$B$9:$Q$14,13,0))</f>
        <v/>
      </c>
      <c r="M12" s="108" t="str">
        <f>IF($B12="","",VLOOKUP($B12,目次!$B$9:$Q$14,14,0))</f>
        <v/>
      </c>
      <c r="N12" s="108" t="str">
        <f>IF($B12="","",VLOOKUP($B12,目次!$B$9:$Q$14,15,0))</f>
        <v/>
      </c>
      <c r="O12" s="108" t="str">
        <f>IF($B12="","",VLOOKUP($B12,目次!$B$9:$Q$14,16,0))</f>
        <v/>
      </c>
      <c r="P12" s="108" t="str">
        <f>IF($B12="","",VLOOKUP($B12,目次!$B$9:$R$15,17,0))</f>
        <v/>
      </c>
      <c r="Q12" s="26"/>
    </row>
    <row r="13" spans="2:17" s="52" customFormat="1" ht="34.9" customHeight="1">
      <c r="B13" s="14"/>
      <c r="C13" s="24" t="str">
        <f>IF($B13="","",VLOOKUP($B13,目次!$B$9:$Q$14,2,0))</f>
        <v/>
      </c>
      <c r="D13" s="84">
        <f t="shared" si="0"/>
        <v>0</v>
      </c>
      <c r="E13" s="53" t="str">
        <f>IF($B13="","",VLOOKUP($B13,目次!$B$9:$Q$14,6,0))</f>
        <v/>
      </c>
      <c r="F13" s="26"/>
      <c r="G13" s="80" t="str">
        <f>IF($B13="","",VLOOKUP($B13,目次!$B$9:$Q$14,8,0))</f>
        <v/>
      </c>
      <c r="H13" s="130"/>
      <c r="I13" s="86" t="str">
        <f>IF($B13="","",VLOOKUP($B13,目次!$B$9:$Q$14,9,0))</f>
        <v/>
      </c>
      <c r="J13" s="108" t="str">
        <f>IF($B13="","",VLOOKUP($B13,目次!$B$9:$Q$14,11,0))</f>
        <v/>
      </c>
      <c r="K13" s="108" t="str">
        <f>IF($B13="","",VLOOKUP($B13,目次!$B$9:$Q$14,12,0))</f>
        <v/>
      </c>
      <c r="L13" s="108" t="str">
        <f>IF($B13="","",VLOOKUP($B13,目次!$B$9:$Q$14,13,0))</f>
        <v/>
      </c>
      <c r="M13" s="108" t="str">
        <f>IF($B13="","",VLOOKUP($B13,目次!$B$9:$Q$14,14,0))</f>
        <v/>
      </c>
      <c r="N13" s="108" t="str">
        <f>IF($B13="","",VLOOKUP($B13,目次!$B$9:$Q$14,15,0))</f>
        <v/>
      </c>
      <c r="O13" s="108" t="str">
        <f>IF($B13="","",VLOOKUP($B13,目次!$B$9:$Q$14,16,0))</f>
        <v/>
      </c>
      <c r="P13" s="108" t="str">
        <f>IF($B13="","",VLOOKUP($B13,目次!$B$9:$R$15,17,0))</f>
        <v/>
      </c>
      <c r="Q13" s="26"/>
    </row>
    <row r="14" spans="2:17" s="52" customFormat="1" ht="34.9" customHeight="1">
      <c r="B14" s="14"/>
      <c r="C14" s="24" t="str">
        <f>IF($B14="","",VLOOKUP($B14,目次!$B$9:$Q$14,2,0))</f>
        <v/>
      </c>
      <c r="D14" s="84">
        <f t="shared" si="0"/>
        <v>0</v>
      </c>
      <c r="E14" s="53" t="str">
        <f>IF($B14="","",VLOOKUP($B14,目次!$B$9:$Q$14,6,0))</f>
        <v/>
      </c>
      <c r="F14" s="26"/>
      <c r="G14" s="80" t="str">
        <f>IF($B14="","",VLOOKUP($B14,目次!$B$9:$Q$14,8,0))</f>
        <v/>
      </c>
      <c r="H14" s="130"/>
      <c r="I14" s="86" t="str">
        <f>IF($B14="","",VLOOKUP($B14,目次!$B$9:$Q$14,9,0))</f>
        <v/>
      </c>
      <c r="J14" s="108" t="str">
        <f>IF($B14="","",VLOOKUP($B14,目次!$B$9:$Q$14,11,0))</f>
        <v/>
      </c>
      <c r="K14" s="108" t="str">
        <f>IF($B14="","",VLOOKUP($B14,目次!$B$9:$Q$14,12,0))</f>
        <v/>
      </c>
      <c r="L14" s="108" t="str">
        <f>IF($B14="","",VLOOKUP($B14,目次!$B$9:$Q$14,13,0))</f>
        <v/>
      </c>
      <c r="M14" s="108" t="str">
        <f>IF($B14="","",VLOOKUP($B14,目次!$B$9:$Q$14,14,0))</f>
        <v/>
      </c>
      <c r="N14" s="108" t="str">
        <f>IF($B14="","",VLOOKUP($B14,目次!$B$9:$Q$14,15,0))</f>
        <v/>
      </c>
      <c r="O14" s="108" t="str">
        <f>IF($B14="","",VLOOKUP($B14,目次!$B$9:$Q$14,16,0))</f>
        <v/>
      </c>
      <c r="P14" s="108" t="str">
        <f>IF($B14="","",VLOOKUP($B14,目次!$B$9:$R$15,17,0))</f>
        <v/>
      </c>
      <c r="Q14" s="26"/>
    </row>
    <row r="15" spans="2:17" s="52" customFormat="1" ht="34.9" customHeight="1">
      <c r="B15" s="14"/>
      <c r="C15" s="24" t="str">
        <f>IF($B15="","",VLOOKUP($B15,目次!$B$9:$Q$14,2,0))</f>
        <v/>
      </c>
      <c r="D15" s="84">
        <f t="shared" si="0"/>
        <v>0</v>
      </c>
      <c r="E15" s="53" t="str">
        <f>IF($B15="","",VLOOKUP($B15,目次!$B$9:$Q$14,6,0))</f>
        <v/>
      </c>
      <c r="F15" s="26"/>
      <c r="G15" s="80" t="str">
        <f>IF($B15="","",VLOOKUP($B15,目次!$B$9:$Q$14,8,0))</f>
        <v/>
      </c>
      <c r="H15" s="130"/>
      <c r="I15" s="86" t="str">
        <f>IF($B15="","",VLOOKUP($B15,目次!$B$9:$Q$14,9,0))</f>
        <v/>
      </c>
      <c r="J15" s="108" t="str">
        <f>IF($B15="","",VLOOKUP($B15,目次!$B$9:$Q$14,11,0))</f>
        <v/>
      </c>
      <c r="K15" s="108" t="str">
        <f>IF($B15="","",VLOOKUP($B15,目次!$B$9:$Q$14,12,0))</f>
        <v/>
      </c>
      <c r="L15" s="108" t="str">
        <f>IF($B15="","",VLOOKUP($B15,目次!$B$9:$Q$14,13,0))</f>
        <v/>
      </c>
      <c r="M15" s="108" t="str">
        <f>IF($B15="","",VLOOKUP($B15,目次!$B$9:$Q$14,14,0))</f>
        <v/>
      </c>
      <c r="N15" s="108" t="str">
        <f>IF($B15="","",VLOOKUP($B15,目次!$B$9:$Q$14,15,0))</f>
        <v/>
      </c>
      <c r="O15" s="108" t="str">
        <f>IF($B15="","",VLOOKUP($B15,目次!$B$9:$Q$14,16,0))</f>
        <v/>
      </c>
      <c r="P15" s="108" t="str">
        <f>IF($B15="","",VLOOKUP($B15,目次!$B$9:$R$15,17,0))</f>
        <v/>
      </c>
      <c r="Q15" s="26"/>
    </row>
    <row r="16" spans="2:17" s="52" customFormat="1" ht="34.9" customHeight="1">
      <c r="B16" s="14"/>
      <c r="C16" s="24" t="str">
        <f>IF($B16="","",VLOOKUP($B16,目次!$B$9:$Q$14,2,0))</f>
        <v/>
      </c>
      <c r="D16" s="84">
        <f t="shared" si="0"/>
        <v>0</v>
      </c>
      <c r="E16" s="53" t="str">
        <f>IF($B16="","",VLOOKUP($B16,目次!$B$9:$Q$14,6,0))</f>
        <v/>
      </c>
      <c r="F16" s="26"/>
      <c r="G16" s="80" t="str">
        <f>IF($B16="","",VLOOKUP($B16,目次!$B$9:$Q$14,8,0))</f>
        <v/>
      </c>
      <c r="H16" s="130"/>
      <c r="I16" s="86" t="str">
        <f>IF($B16="","",VLOOKUP($B16,目次!$B$9:$Q$14,9,0))</f>
        <v/>
      </c>
      <c r="J16" s="108" t="str">
        <f>IF($B16="","",VLOOKUP($B16,目次!$B$9:$Q$14,11,0))</f>
        <v/>
      </c>
      <c r="K16" s="108" t="str">
        <f>IF($B16="","",VLOOKUP($B16,目次!$B$9:$Q$14,12,0))</f>
        <v/>
      </c>
      <c r="L16" s="108" t="str">
        <f>IF($B16="","",VLOOKUP($B16,目次!$B$9:$Q$14,13,0))</f>
        <v/>
      </c>
      <c r="M16" s="108" t="str">
        <f>IF($B16="","",VLOOKUP($B16,目次!$B$9:$Q$14,14,0))</f>
        <v/>
      </c>
      <c r="N16" s="108" t="str">
        <f>IF($B16="","",VLOOKUP($B16,目次!$B$9:$Q$14,15,0))</f>
        <v/>
      </c>
      <c r="O16" s="108" t="str">
        <f>IF($B16="","",VLOOKUP($B16,目次!$B$9:$Q$14,16,0))</f>
        <v/>
      </c>
      <c r="P16" s="108" t="str">
        <f>IF($B16="","",VLOOKUP($B16,目次!$B$9:$R$15,17,0))</f>
        <v/>
      </c>
      <c r="Q16" s="124"/>
    </row>
    <row r="17" spans="2:17" s="52" customFormat="1" ht="34.9" customHeight="1">
      <c r="B17" s="14"/>
      <c r="C17" s="24" t="str">
        <f>IF($B17="","",VLOOKUP($B17,目次!$B$9:$Q$14,2,0))</f>
        <v/>
      </c>
      <c r="D17" s="84">
        <f t="shared" si="0"/>
        <v>0</v>
      </c>
      <c r="E17" s="53" t="str">
        <f>IF($B17="","",VLOOKUP($B17,目次!$B$9:$Q$14,6,0))</f>
        <v/>
      </c>
      <c r="F17" s="26"/>
      <c r="G17" s="80" t="str">
        <f>IF($B17="","",VLOOKUP($B17,目次!$B$9:$Q$14,8,0))</f>
        <v/>
      </c>
      <c r="H17" s="130"/>
      <c r="I17" s="86" t="str">
        <f>IF($B17="","",VLOOKUP($B17,目次!$B$9:$Q$14,9,0))</f>
        <v/>
      </c>
      <c r="J17" s="108" t="str">
        <f>IF($B17="","",VLOOKUP($B17,目次!$B$9:$Q$14,11,0))</f>
        <v/>
      </c>
      <c r="K17" s="108" t="str">
        <f>IF($B17="","",VLOOKUP($B17,目次!$B$9:$Q$14,12,0))</f>
        <v/>
      </c>
      <c r="L17" s="108" t="str">
        <f>IF($B17="","",VLOOKUP($B17,目次!$B$9:$Q$14,13,0))</f>
        <v/>
      </c>
      <c r="M17" s="108" t="str">
        <f>IF($B17="","",VLOOKUP($B17,目次!$B$9:$Q$14,14,0))</f>
        <v/>
      </c>
      <c r="N17" s="108" t="str">
        <f>IF($B17="","",VLOOKUP($B17,目次!$B$9:$Q$14,15,0))</f>
        <v/>
      </c>
      <c r="O17" s="108" t="str">
        <f>IF($B17="","",VLOOKUP($B17,目次!$B$9:$Q$14,16,0))</f>
        <v/>
      </c>
      <c r="P17" s="108" t="str">
        <f>IF($B17="","",VLOOKUP($B17,目次!$B$9:$R$15,17,0))</f>
        <v/>
      </c>
      <c r="Q17" s="26"/>
    </row>
    <row r="18" spans="2:17" s="52" customFormat="1" ht="34.9" customHeight="1">
      <c r="B18" s="14"/>
      <c r="C18" s="24" t="str">
        <f>IF($B18="","",VLOOKUP($B18,目次!$B$9:$Q$14,2,0))</f>
        <v/>
      </c>
      <c r="D18" s="84">
        <f t="shared" si="0"/>
        <v>0</v>
      </c>
      <c r="E18" s="53" t="str">
        <f>IF($B18="","",VLOOKUP($B18,目次!$B$9:$Q$14,6,0))</f>
        <v/>
      </c>
      <c r="F18" s="26"/>
      <c r="G18" s="80" t="str">
        <f>IF($B18="","",VLOOKUP($B18,目次!$B$9:$Q$14,8,0))</f>
        <v/>
      </c>
      <c r="H18" s="130"/>
      <c r="I18" s="86" t="str">
        <f>IF($B18="","",VLOOKUP($B18,目次!$B$9:$Q$14,9,0))</f>
        <v/>
      </c>
      <c r="J18" s="108" t="str">
        <f>IF($B18="","",VLOOKUP($B18,目次!$B$9:$Q$14,11,0))</f>
        <v/>
      </c>
      <c r="K18" s="108" t="str">
        <f>IF($B18="","",VLOOKUP($B18,目次!$B$9:$Q$14,12,0))</f>
        <v/>
      </c>
      <c r="L18" s="108" t="str">
        <f>IF($B18="","",VLOOKUP($B18,目次!$B$9:$Q$14,13,0))</f>
        <v/>
      </c>
      <c r="M18" s="108" t="str">
        <f>IF($B18="","",VLOOKUP($B18,目次!$B$9:$Q$14,14,0))</f>
        <v/>
      </c>
      <c r="N18" s="108" t="str">
        <f>IF($B18="","",VLOOKUP($B18,目次!$B$9:$Q$14,15,0))</f>
        <v/>
      </c>
      <c r="O18" s="108" t="str">
        <f>IF($B18="","",VLOOKUP($B18,目次!$B$9:$Q$14,16,0))</f>
        <v/>
      </c>
      <c r="P18" s="108" t="str">
        <f>IF($B18="","",VLOOKUP($B18,目次!$B$9:$R$15,17,0))</f>
        <v/>
      </c>
      <c r="Q18" s="26"/>
    </row>
    <row r="19" spans="2:17" s="52" customFormat="1" ht="34.9" customHeight="1">
      <c r="B19" s="15"/>
      <c r="C19" s="24" t="str">
        <f>IF($B19="","",VLOOKUP($B19,目次!$B$9:$Q$14,2,0))</f>
        <v/>
      </c>
      <c r="D19" s="84">
        <f t="shared" si="0"/>
        <v>0</v>
      </c>
      <c r="E19" s="53" t="str">
        <f>IF($B19="","",VLOOKUP($B19,目次!$B$9:$Q$14,6,0))</f>
        <v/>
      </c>
      <c r="F19" s="26"/>
      <c r="G19" s="80" t="str">
        <f>IF($B19="","",VLOOKUP($B19,目次!$B$9:$Q$14,8,0))</f>
        <v/>
      </c>
      <c r="H19" s="130"/>
      <c r="I19" s="86" t="str">
        <f>IF($B19="","",VLOOKUP($B19,目次!$B$9:$Q$14,9,0))</f>
        <v/>
      </c>
      <c r="J19" s="108" t="str">
        <f>IF($B19="","",VLOOKUP($B19,目次!$B$9:$Q$14,11,0))</f>
        <v/>
      </c>
      <c r="K19" s="108" t="str">
        <f>IF($B19="","",VLOOKUP($B19,目次!$B$9:$Q$14,12,0))</f>
        <v/>
      </c>
      <c r="L19" s="108" t="str">
        <f>IF($B19="","",VLOOKUP($B19,目次!$B$9:$Q$14,13,0))</f>
        <v/>
      </c>
      <c r="M19" s="108" t="str">
        <f>IF($B19="","",VLOOKUP($B19,目次!$B$9:$Q$14,14,0))</f>
        <v/>
      </c>
      <c r="N19" s="108" t="str">
        <f>IF($B19="","",VLOOKUP($B19,目次!$B$9:$Q$14,15,0))</f>
        <v/>
      </c>
      <c r="O19" s="108" t="str">
        <f>IF($B19="","",VLOOKUP($B19,目次!$B$9:$Q$14,16,0))</f>
        <v/>
      </c>
      <c r="P19" s="108" t="str">
        <f>IF($B19="","",VLOOKUP($B19,目次!$B$9:$R$15,17,0))</f>
        <v/>
      </c>
      <c r="Q19" s="26"/>
    </row>
    <row r="20" spans="2:17" s="52" customFormat="1" ht="34.9" customHeight="1">
      <c r="B20" s="15"/>
      <c r="C20" s="24" t="str">
        <f>IF($B20="","",VLOOKUP($B20,目次!$B$9:$Q$14,2,0))</f>
        <v/>
      </c>
      <c r="D20" s="84">
        <f t="shared" si="0"/>
        <v>0</v>
      </c>
      <c r="E20" s="53" t="str">
        <f>IF($B20="","",VLOOKUP($B20,目次!$B$9:$Q$14,6,0))</f>
        <v/>
      </c>
      <c r="F20" s="26"/>
      <c r="G20" s="80" t="str">
        <f>IF($B20="","",VLOOKUP($B20,目次!$B$9:$Q$14,8,0))</f>
        <v/>
      </c>
      <c r="H20" s="130"/>
      <c r="I20" s="86" t="str">
        <f>IF($B20="","",VLOOKUP($B20,目次!$B$9:$Q$14,9,0))</f>
        <v/>
      </c>
      <c r="J20" s="108" t="str">
        <f>IF($B20="","",VLOOKUP($B20,目次!$B$9:$Q$14,11,0))</f>
        <v/>
      </c>
      <c r="K20" s="108" t="str">
        <f>IF($B20="","",VLOOKUP($B20,目次!$B$9:$Q$14,12,0))</f>
        <v/>
      </c>
      <c r="L20" s="108" t="str">
        <f>IF($B20="","",VLOOKUP($B20,目次!$B$9:$Q$14,13,0))</f>
        <v/>
      </c>
      <c r="M20" s="108" t="str">
        <f>IF($B20="","",VLOOKUP($B20,目次!$B$9:$Q$14,14,0))</f>
        <v/>
      </c>
      <c r="N20" s="108" t="str">
        <f>IF($B20="","",VLOOKUP($B20,目次!$B$9:$Q$14,15,0))</f>
        <v/>
      </c>
      <c r="O20" s="108" t="str">
        <f>IF($B20="","",VLOOKUP($B20,目次!$B$9:$Q$14,16,0))</f>
        <v/>
      </c>
      <c r="P20" s="108" t="str">
        <f>IF($B20="","",VLOOKUP($B20,目次!$B$9:$R$15,17,0))</f>
        <v/>
      </c>
      <c r="Q20" s="26"/>
    </row>
    <row r="21" spans="2:17" s="52" customFormat="1" ht="34.9" customHeight="1">
      <c r="B21" s="15"/>
      <c r="C21" s="24" t="str">
        <f>IF($B21="","",VLOOKUP($B21,目次!$B$9:$Q$14,2,0))</f>
        <v/>
      </c>
      <c r="D21" s="84">
        <f t="shared" si="0"/>
        <v>0</v>
      </c>
      <c r="E21" s="53" t="str">
        <f>IF($B21="","",VLOOKUP($B21,目次!$B$9:$Q$14,6,0))</f>
        <v/>
      </c>
      <c r="F21" s="26"/>
      <c r="G21" s="80" t="str">
        <f>IF($B21="","",VLOOKUP($B21,目次!$B$9:$Q$14,8,0))</f>
        <v/>
      </c>
      <c r="H21" s="130"/>
      <c r="I21" s="86" t="str">
        <f>IF($B21="","",VLOOKUP($B21,目次!$B$9:$Q$14,9,0))</f>
        <v/>
      </c>
      <c r="J21" s="108" t="str">
        <f>IF($B21="","",VLOOKUP($B21,目次!$B$9:$Q$14,11,0))</f>
        <v/>
      </c>
      <c r="K21" s="108" t="str">
        <f>IF($B21="","",VLOOKUP($B21,目次!$B$9:$Q$14,12,0))</f>
        <v/>
      </c>
      <c r="L21" s="108" t="str">
        <f>IF($B21="","",VLOOKUP($B21,目次!$B$9:$Q$14,13,0))</f>
        <v/>
      </c>
      <c r="M21" s="108" t="str">
        <f>IF($B21="","",VLOOKUP($B21,目次!$B$9:$Q$14,14,0))</f>
        <v/>
      </c>
      <c r="N21" s="108" t="str">
        <f>IF($B21="","",VLOOKUP($B21,目次!$B$9:$Q$14,15,0))</f>
        <v/>
      </c>
      <c r="O21" s="108" t="str">
        <f>IF($B21="","",VLOOKUP($B21,目次!$B$9:$Q$14,16,0))</f>
        <v/>
      </c>
      <c r="P21" s="108" t="str">
        <f>IF($B21="","",VLOOKUP($B21,目次!$B$9:$R$15,17,0))</f>
        <v/>
      </c>
      <c r="Q21" s="26"/>
    </row>
    <row r="22" spans="2:17" s="52" customFormat="1" ht="34.9" customHeight="1">
      <c r="B22" s="15"/>
      <c r="C22" s="24" t="str">
        <f>IF($B22="","",VLOOKUP($B22,目次!$B$9:$Q$14,2,0))</f>
        <v/>
      </c>
      <c r="D22" s="84">
        <f t="shared" si="0"/>
        <v>0</v>
      </c>
      <c r="E22" s="53" t="str">
        <f>IF($B22="","",VLOOKUP($B22,目次!$B$9:$Q$14,6,0))</f>
        <v/>
      </c>
      <c r="F22" s="26"/>
      <c r="G22" s="80" t="str">
        <f>IF($B22="","",VLOOKUP($B22,目次!$B$9:$Q$14,8,0))</f>
        <v/>
      </c>
      <c r="H22" s="130"/>
      <c r="I22" s="86" t="str">
        <f>IF($B22="","",VLOOKUP($B22,目次!$B$9:$Q$14,9,0))</f>
        <v/>
      </c>
      <c r="J22" s="108" t="str">
        <f>IF($B22="","",VLOOKUP($B22,目次!$B$9:$Q$14,11,0))</f>
        <v/>
      </c>
      <c r="K22" s="108" t="str">
        <f>IF($B22="","",VLOOKUP($B22,目次!$B$9:$Q$14,12,0))</f>
        <v/>
      </c>
      <c r="L22" s="108" t="str">
        <f>IF($B22="","",VLOOKUP($B22,目次!$B$9:$Q$14,13,0))</f>
        <v/>
      </c>
      <c r="M22" s="108" t="str">
        <f>IF($B22="","",VLOOKUP($B22,目次!$B$9:$Q$14,14,0))</f>
        <v/>
      </c>
      <c r="N22" s="108" t="str">
        <f>IF($B22="","",VLOOKUP($B22,目次!$B$9:$Q$14,15,0))</f>
        <v/>
      </c>
      <c r="O22" s="108" t="str">
        <f>IF($B22="","",VLOOKUP($B22,目次!$B$9:$Q$14,16,0))</f>
        <v/>
      </c>
      <c r="P22" s="108" t="str">
        <f>IF($B22="","",VLOOKUP($B22,目次!$B$9:$R$15,17,0))</f>
        <v/>
      </c>
      <c r="Q22" s="26"/>
    </row>
    <row r="23" spans="2:17" s="52" customFormat="1" ht="34.9" customHeight="1">
      <c r="B23" s="15"/>
      <c r="C23" s="24" t="str">
        <f>IF($B23="","",VLOOKUP($B23,目次!$B$9:$Q$14,2,0))</f>
        <v/>
      </c>
      <c r="D23" s="84">
        <f t="shared" si="0"/>
        <v>0</v>
      </c>
      <c r="E23" s="53" t="str">
        <f>IF($B23="","",VLOOKUP($B23,目次!$B$9:$Q$14,6,0))</f>
        <v/>
      </c>
      <c r="F23" s="26"/>
      <c r="G23" s="80" t="str">
        <f>IF($B23="","",VLOOKUP($B23,目次!$B$9:$Q$14,8,0))</f>
        <v/>
      </c>
      <c r="H23" s="130"/>
      <c r="I23" s="86" t="str">
        <f>IF($B23="","",VLOOKUP($B23,目次!$B$9:$Q$14,9,0))</f>
        <v/>
      </c>
      <c r="J23" s="108" t="str">
        <f>IF($B23="","",VLOOKUP($B23,目次!$B$9:$Q$14,11,0))</f>
        <v/>
      </c>
      <c r="K23" s="108" t="str">
        <f>IF($B23="","",VLOOKUP($B23,目次!$B$9:$Q$14,12,0))</f>
        <v/>
      </c>
      <c r="L23" s="108" t="str">
        <f>IF($B23="","",VLOOKUP($B23,目次!$B$9:$Q$14,13,0))</f>
        <v/>
      </c>
      <c r="M23" s="108" t="str">
        <f>IF($B23="","",VLOOKUP($B23,目次!$B$9:$Q$14,14,0))</f>
        <v/>
      </c>
      <c r="N23" s="108" t="str">
        <f>IF($B23="","",VLOOKUP($B23,目次!$B$9:$Q$14,15,0))</f>
        <v/>
      </c>
      <c r="O23" s="108" t="str">
        <f>IF($B23="","",VLOOKUP($B23,目次!$B$9:$Q$14,16,0))</f>
        <v/>
      </c>
      <c r="P23" s="108" t="str">
        <f>IF($B23="","",VLOOKUP($B23,目次!$B$9:$R$15,17,0))</f>
        <v/>
      </c>
      <c r="Q23" s="26"/>
    </row>
    <row r="24" spans="2:17" s="52" customFormat="1" ht="34.9" customHeight="1">
      <c r="B24" s="15"/>
      <c r="C24" s="24" t="str">
        <f>IF($B24="","",VLOOKUP($B24,目次!$B$9:$Q$14,2,0))</f>
        <v/>
      </c>
      <c r="D24" s="84">
        <f t="shared" si="0"/>
        <v>0</v>
      </c>
      <c r="E24" s="53" t="str">
        <f>IF($B24="","",VLOOKUP($B24,目次!$B$9:$Q$14,6,0))</f>
        <v/>
      </c>
      <c r="F24" s="26"/>
      <c r="G24" s="80" t="str">
        <f>IF($B24="","",VLOOKUP($B24,目次!$B$9:$Q$14,8,0))</f>
        <v/>
      </c>
      <c r="H24" s="130"/>
      <c r="I24" s="86" t="str">
        <f>IF($B24="","",VLOOKUP($B24,目次!$B$9:$Q$14,9,0))</f>
        <v/>
      </c>
      <c r="J24" s="108" t="str">
        <f>IF($B24="","",VLOOKUP($B24,目次!$B$9:$Q$14,11,0))</f>
        <v/>
      </c>
      <c r="K24" s="108" t="str">
        <f>IF($B24="","",VLOOKUP($B24,目次!$B$9:$Q$14,12,0))</f>
        <v/>
      </c>
      <c r="L24" s="108" t="str">
        <f>IF($B24="","",VLOOKUP($B24,目次!$B$9:$Q$14,13,0))</f>
        <v/>
      </c>
      <c r="M24" s="108" t="str">
        <f>IF($B24="","",VLOOKUP($B24,目次!$B$9:$Q$14,14,0))</f>
        <v/>
      </c>
      <c r="N24" s="108" t="str">
        <f>IF($B24="","",VLOOKUP($B24,目次!$B$9:$Q$14,15,0))</f>
        <v/>
      </c>
      <c r="O24" s="108" t="str">
        <f>IF($B24="","",VLOOKUP($B24,目次!$B$9:$Q$14,16,0))</f>
        <v/>
      </c>
      <c r="P24" s="108" t="str">
        <f>IF($B24="","",VLOOKUP($B24,目次!$B$9:$R$15,17,0))</f>
        <v/>
      </c>
      <c r="Q24" s="26"/>
    </row>
    <row r="25" spans="2:17" s="52" customFormat="1" ht="34.9" customHeight="1">
      <c r="B25" s="15"/>
      <c r="C25" s="24" t="str">
        <f>IF($B25="","",VLOOKUP($B25,目次!$B$9:$Q$14,2,0))</f>
        <v/>
      </c>
      <c r="D25" s="84">
        <f t="shared" si="0"/>
        <v>0</v>
      </c>
      <c r="E25" s="53" t="str">
        <f>IF($B25="","",VLOOKUP($B25,目次!$B$9:$Q$14,6,0))</f>
        <v/>
      </c>
      <c r="F25" s="26"/>
      <c r="G25" s="80" t="str">
        <f>IF($B25="","",VLOOKUP($B25,目次!$B$9:$Q$14,8,0))</f>
        <v/>
      </c>
      <c r="H25" s="130"/>
      <c r="I25" s="86" t="str">
        <f>IF($B25="","",VLOOKUP($B25,目次!$B$9:$Q$14,9,0))</f>
        <v/>
      </c>
      <c r="J25" s="108" t="str">
        <f>IF($B25="","",VLOOKUP($B25,目次!$B$9:$Q$14,11,0))</f>
        <v/>
      </c>
      <c r="K25" s="108" t="str">
        <f>IF($B25="","",VLOOKUP($B25,目次!$B$9:$Q$14,12,0))</f>
        <v/>
      </c>
      <c r="L25" s="108" t="str">
        <f>IF($B25="","",VLOOKUP($B25,目次!$B$9:$Q$14,13,0))</f>
        <v/>
      </c>
      <c r="M25" s="108" t="str">
        <f>IF($B25="","",VLOOKUP($B25,目次!$B$9:$Q$14,14,0))</f>
        <v/>
      </c>
      <c r="N25" s="108" t="str">
        <f>IF($B25="","",VLOOKUP($B25,目次!$B$9:$Q$14,15,0))</f>
        <v/>
      </c>
      <c r="O25" s="108" t="str">
        <f>IF($B25="","",VLOOKUP($B25,目次!$B$9:$Q$14,16,0))</f>
        <v/>
      </c>
      <c r="P25" s="108" t="str">
        <f>IF($B25="","",VLOOKUP($B25,目次!$B$9:$R$15,17,0))</f>
        <v/>
      </c>
      <c r="Q25" s="26"/>
    </row>
    <row r="26" spans="2:17" s="52" customFormat="1" ht="34.9" customHeight="1">
      <c r="B26" s="15"/>
      <c r="C26" s="24" t="str">
        <f>IF($B26="","",VLOOKUP($B26,目次!$B$9:$Q$14,2,0))</f>
        <v/>
      </c>
      <c r="D26" s="84">
        <f t="shared" si="0"/>
        <v>0</v>
      </c>
      <c r="E26" s="53" t="str">
        <f>IF($B26="","",VLOOKUP($B26,目次!$B$9:$Q$14,6,0))</f>
        <v/>
      </c>
      <c r="F26" s="26"/>
      <c r="G26" s="80" t="str">
        <f>IF($B26="","",VLOOKUP($B26,目次!$B$9:$Q$14,8,0))</f>
        <v/>
      </c>
      <c r="H26" s="130"/>
      <c r="I26" s="86" t="str">
        <f>IF($B26="","",VLOOKUP($B26,目次!$B$9:$Q$14,9,0))</f>
        <v/>
      </c>
      <c r="J26" s="108" t="str">
        <f>IF($B26="","",VLOOKUP($B26,目次!$B$9:$Q$14,11,0))</f>
        <v/>
      </c>
      <c r="K26" s="108" t="str">
        <f>IF($B26="","",VLOOKUP($B26,目次!$B$9:$Q$14,12,0))</f>
        <v/>
      </c>
      <c r="L26" s="108" t="str">
        <f>IF($B26="","",VLOOKUP($B26,目次!$B$9:$Q$14,13,0))</f>
        <v/>
      </c>
      <c r="M26" s="108" t="str">
        <f>IF($B26="","",VLOOKUP($B26,目次!$B$9:$Q$14,14,0))</f>
        <v/>
      </c>
      <c r="N26" s="108" t="str">
        <f>IF($B26="","",VLOOKUP($B26,目次!$B$9:$Q$14,15,0))</f>
        <v/>
      </c>
      <c r="O26" s="108" t="str">
        <f>IF($B26="","",VLOOKUP($B26,目次!$B$9:$Q$14,16,0))</f>
        <v/>
      </c>
      <c r="P26" s="108" t="str">
        <f>IF($B26="","",VLOOKUP($B26,目次!$B$9:$R$15,17,0))</f>
        <v/>
      </c>
      <c r="Q26" s="26"/>
    </row>
    <row r="27" spans="2:17" s="52" customFormat="1" ht="34.9" customHeight="1">
      <c r="B27" s="15"/>
      <c r="C27" s="24" t="str">
        <f>IF($B27="","",VLOOKUP($B27,目次!$B$9:$Q$14,2,0))</f>
        <v/>
      </c>
      <c r="D27" s="84">
        <f t="shared" si="0"/>
        <v>0</v>
      </c>
      <c r="E27" s="53" t="str">
        <f>IF($B27="","",VLOOKUP($B27,目次!$B$9:$Q$14,6,0))</f>
        <v/>
      </c>
      <c r="F27" s="26"/>
      <c r="G27" s="80" t="str">
        <f>IF($B27="","",VLOOKUP($B27,目次!$B$9:$Q$14,8,0))</f>
        <v/>
      </c>
      <c r="H27" s="130"/>
      <c r="I27" s="86" t="str">
        <f>IF($B27="","",VLOOKUP($B27,目次!$B$9:$Q$14,9,0))</f>
        <v/>
      </c>
      <c r="J27" s="108" t="str">
        <f>IF($B27="","",VLOOKUP($B27,目次!$B$9:$Q$14,11,0))</f>
        <v/>
      </c>
      <c r="K27" s="108" t="str">
        <f>IF($B27="","",VLOOKUP($B27,目次!$B$9:$Q$14,12,0))</f>
        <v/>
      </c>
      <c r="L27" s="108" t="str">
        <f>IF($B27="","",VLOOKUP($B27,目次!$B$9:$Q$14,13,0))</f>
        <v/>
      </c>
      <c r="M27" s="108" t="str">
        <f>IF($B27="","",VLOOKUP($B27,目次!$B$9:$Q$14,14,0))</f>
        <v/>
      </c>
      <c r="N27" s="108" t="str">
        <f>IF($B27="","",VLOOKUP($B27,目次!$B$9:$Q$14,15,0))</f>
        <v/>
      </c>
      <c r="O27" s="108" t="str">
        <f>IF($B27="","",VLOOKUP($B27,目次!$B$9:$Q$14,16,0))</f>
        <v/>
      </c>
      <c r="P27" s="108" t="str">
        <f>IF($B27="","",VLOOKUP($B27,目次!$B$9:$R$15,17,0))</f>
        <v/>
      </c>
      <c r="Q27" s="26"/>
    </row>
    <row r="28" spans="2:17" s="52" customFormat="1" ht="34.9" customHeight="1">
      <c r="B28" s="15"/>
      <c r="C28" s="24" t="str">
        <f>IF($B28="","",VLOOKUP($B28,目次!$B$9:$Q$14,2,0))</f>
        <v/>
      </c>
      <c r="D28" s="84">
        <f t="shared" si="0"/>
        <v>0</v>
      </c>
      <c r="E28" s="53" t="str">
        <f>IF($B28="","",VLOOKUP($B28,目次!$B$9:$Q$14,6,0))</f>
        <v/>
      </c>
      <c r="F28" s="26"/>
      <c r="G28" s="80" t="str">
        <f>IF($B28="","",VLOOKUP($B28,目次!$B$9:$Q$14,8,0))</f>
        <v/>
      </c>
      <c r="H28" s="130"/>
      <c r="I28" s="86" t="str">
        <f>IF($B28="","",VLOOKUP($B28,目次!$B$9:$Q$14,9,0))</f>
        <v/>
      </c>
      <c r="J28" s="108" t="str">
        <f>IF($B28="","",VLOOKUP($B28,目次!$B$9:$Q$14,11,0))</f>
        <v/>
      </c>
      <c r="K28" s="108" t="str">
        <f>IF($B28="","",VLOOKUP($B28,目次!$B$9:$Q$14,12,0))</f>
        <v/>
      </c>
      <c r="L28" s="108" t="str">
        <f>IF($B28="","",VLOOKUP($B28,目次!$B$9:$Q$14,13,0))</f>
        <v/>
      </c>
      <c r="M28" s="108" t="str">
        <f>IF($B28="","",VLOOKUP($B28,目次!$B$9:$Q$14,14,0))</f>
        <v/>
      </c>
      <c r="N28" s="108" t="str">
        <f>IF($B28="","",VLOOKUP($B28,目次!$B$9:$Q$14,15,0))</f>
        <v/>
      </c>
      <c r="O28" s="108" t="str">
        <f>IF($B28="","",VLOOKUP($B28,目次!$B$9:$Q$14,16,0))</f>
        <v/>
      </c>
      <c r="P28" s="108" t="str">
        <f>IF($B28="","",VLOOKUP($B28,目次!$B$9:$R$15,17,0))</f>
        <v/>
      </c>
      <c r="Q28" s="26"/>
    </row>
    <row r="29" spans="2:17" s="52" customFormat="1" ht="34.9" customHeight="1">
      <c r="B29" s="15"/>
      <c r="C29" s="24" t="str">
        <f>IF($B29="","",VLOOKUP($B29,目次!$B$9:$Q$14,2,0))</f>
        <v/>
      </c>
      <c r="D29" s="84">
        <f t="shared" si="0"/>
        <v>0</v>
      </c>
      <c r="E29" s="53" t="str">
        <f>IF($B29="","",VLOOKUP($B29,目次!$B$9:$Q$14,6,0))</f>
        <v/>
      </c>
      <c r="F29" s="26"/>
      <c r="G29" s="80" t="str">
        <f>IF($B29="","",VLOOKUP($B29,目次!$B$9:$Q$14,8,0))</f>
        <v/>
      </c>
      <c r="H29" s="130"/>
      <c r="I29" s="86" t="str">
        <f>IF($B29="","",VLOOKUP($B29,目次!$B$9:$Q$14,9,0))</f>
        <v/>
      </c>
      <c r="J29" s="108" t="str">
        <f>IF($B29="","",VLOOKUP($B29,目次!$B$9:$Q$14,11,0))</f>
        <v/>
      </c>
      <c r="K29" s="108" t="str">
        <f>IF($B29="","",VLOOKUP($B29,目次!$B$9:$Q$14,12,0))</f>
        <v/>
      </c>
      <c r="L29" s="108" t="str">
        <f>IF($B29="","",VLOOKUP($B29,目次!$B$9:$Q$14,13,0))</f>
        <v/>
      </c>
      <c r="M29" s="108" t="str">
        <f>IF($B29="","",VLOOKUP($B29,目次!$B$9:$Q$14,14,0))</f>
        <v/>
      </c>
      <c r="N29" s="108" t="str">
        <f>IF($B29="","",VLOOKUP($B29,目次!$B$9:$Q$14,15,0))</f>
        <v/>
      </c>
      <c r="O29" s="108" t="str">
        <f>IF($B29="","",VLOOKUP($B29,目次!$B$9:$Q$14,16,0))</f>
        <v/>
      </c>
      <c r="P29" s="108" t="str">
        <f>IF($B29="","",VLOOKUP($B29,目次!$B$9:$R$15,17,0))</f>
        <v/>
      </c>
      <c r="Q29" s="26"/>
    </row>
    <row r="30" spans="2:17" s="52" customFormat="1" ht="34.9" customHeight="1">
      <c r="B30" s="15"/>
      <c r="C30" s="24" t="str">
        <f>IF($B30="","",VLOOKUP($B30,目次!$B$9:$Q$14,2,0))</f>
        <v/>
      </c>
      <c r="D30" s="84">
        <f t="shared" si="0"/>
        <v>0</v>
      </c>
      <c r="E30" s="53" t="str">
        <f>IF($B30="","",VLOOKUP($B30,目次!$B$9:$Q$14,6,0))</f>
        <v/>
      </c>
      <c r="F30" s="26"/>
      <c r="G30" s="80" t="str">
        <f>IF($B30="","",VLOOKUP($B30,目次!$B$9:$Q$14,8,0))</f>
        <v/>
      </c>
      <c r="H30" s="130"/>
      <c r="I30" s="86" t="str">
        <f>IF($B30="","",VLOOKUP($B30,目次!$B$9:$Q$14,9,0))</f>
        <v/>
      </c>
      <c r="J30" s="108" t="str">
        <f>IF($B30="","",VLOOKUP($B30,目次!$B$9:$Q$14,11,0))</f>
        <v/>
      </c>
      <c r="K30" s="108" t="str">
        <f>IF($B30="","",VLOOKUP($B30,目次!$B$9:$Q$14,12,0))</f>
        <v/>
      </c>
      <c r="L30" s="108" t="str">
        <f>IF($B30="","",VLOOKUP($B30,目次!$B$9:$Q$14,13,0))</f>
        <v/>
      </c>
      <c r="M30" s="108" t="str">
        <f>IF($B30="","",VLOOKUP($B30,目次!$B$9:$Q$14,14,0))</f>
        <v/>
      </c>
      <c r="N30" s="108" t="str">
        <f>IF($B30="","",VLOOKUP($B30,目次!$B$9:$Q$14,15,0))</f>
        <v/>
      </c>
      <c r="O30" s="108" t="str">
        <f>IF($B30="","",VLOOKUP($B30,目次!$B$9:$Q$14,16,0))</f>
        <v/>
      </c>
      <c r="P30" s="108" t="str">
        <f>IF($B30="","",VLOOKUP($B30,目次!$B$9:$R$15,17,0))</f>
        <v/>
      </c>
      <c r="Q30" s="26"/>
    </row>
    <row r="31" spans="2:17" s="52" customFormat="1" ht="34.9" customHeight="1">
      <c r="B31" s="15"/>
      <c r="C31" s="24" t="str">
        <f>IF($B31="","",VLOOKUP($B31,目次!$B$9:$Q$14,2,0))</f>
        <v/>
      </c>
      <c r="D31" s="84">
        <f t="shared" si="0"/>
        <v>0</v>
      </c>
      <c r="E31" s="53" t="str">
        <f>IF($B31="","",VLOOKUP($B31,目次!$B$9:$Q$14,6,0))</f>
        <v/>
      </c>
      <c r="F31" s="26"/>
      <c r="G31" s="80" t="str">
        <f>IF($B31="","",VLOOKUP($B31,目次!$B$9:$Q$14,8,0))</f>
        <v/>
      </c>
      <c r="H31" s="130"/>
      <c r="I31" s="86" t="str">
        <f>IF($B31="","",VLOOKUP($B31,目次!$B$9:$Q$14,9,0))</f>
        <v/>
      </c>
      <c r="J31" s="108" t="str">
        <f>IF($B31="","",VLOOKUP($B31,目次!$B$9:$Q$14,11,0))</f>
        <v/>
      </c>
      <c r="K31" s="108" t="str">
        <f>IF($B31="","",VLOOKUP($B31,目次!$B$9:$Q$14,12,0))</f>
        <v/>
      </c>
      <c r="L31" s="108" t="str">
        <f>IF($B31="","",VLOOKUP($B31,目次!$B$9:$Q$14,13,0))</f>
        <v/>
      </c>
      <c r="M31" s="108" t="str">
        <f>IF($B31="","",VLOOKUP($B31,目次!$B$9:$Q$14,14,0))</f>
        <v/>
      </c>
      <c r="N31" s="108" t="str">
        <f>IF($B31="","",VLOOKUP($B31,目次!$B$9:$Q$14,15,0))</f>
        <v/>
      </c>
      <c r="O31" s="108" t="str">
        <f>IF($B31="","",VLOOKUP($B31,目次!$B$9:$Q$14,16,0))</f>
        <v/>
      </c>
      <c r="P31" s="108" t="str">
        <f>IF($B31="","",VLOOKUP($B31,目次!$B$9:$R$15,17,0))</f>
        <v/>
      </c>
      <c r="Q31" s="26"/>
    </row>
    <row r="32" spans="2:17" s="52" customFormat="1" ht="34.9" customHeight="1">
      <c r="B32" s="15"/>
      <c r="C32" s="24" t="str">
        <f>IF($B32="","",VLOOKUP($B32,目次!$B$9:$Q$14,2,0))</f>
        <v/>
      </c>
      <c r="D32" s="84">
        <f t="shared" si="0"/>
        <v>0</v>
      </c>
      <c r="E32" s="53" t="str">
        <f>IF($B32="","",VLOOKUP($B32,目次!$B$9:$Q$14,6,0))</f>
        <v/>
      </c>
      <c r="F32" s="26"/>
      <c r="G32" s="80" t="str">
        <f>IF($B32="","",VLOOKUP($B32,目次!$B$9:$Q$14,8,0))</f>
        <v/>
      </c>
      <c r="H32" s="130"/>
      <c r="I32" s="86" t="str">
        <f>IF($B32="","",VLOOKUP($B32,目次!$B$9:$Q$14,9,0))</f>
        <v/>
      </c>
      <c r="J32" s="108" t="str">
        <f>IF($B32="","",VLOOKUP($B32,目次!$B$9:$Q$14,11,0))</f>
        <v/>
      </c>
      <c r="K32" s="108" t="str">
        <f>IF($B32="","",VLOOKUP($B32,目次!$B$9:$Q$14,12,0))</f>
        <v/>
      </c>
      <c r="L32" s="108" t="str">
        <f>IF($B32="","",VLOOKUP($B32,目次!$B$9:$Q$14,13,0))</f>
        <v/>
      </c>
      <c r="M32" s="108" t="str">
        <f>IF($B32="","",VLOOKUP($B32,目次!$B$9:$Q$14,14,0))</f>
        <v/>
      </c>
      <c r="N32" s="108" t="str">
        <f>IF($B32="","",VLOOKUP($B32,目次!$B$9:$Q$14,15,0))</f>
        <v/>
      </c>
      <c r="O32" s="108" t="str">
        <f>IF($B32="","",VLOOKUP($B32,目次!$B$9:$Q$14,16,0))</f>
        <v/>
      </c>
      <c r="P32" s="108" t="str">
        <f>IF($B32="","",VLOOKUP($B32,目次!$B$9:$R$15,17,0))</f>
        <v/>
      </c>
      <c r="Q32" s="26"/>
    </row>
    <row r="33" spans="2:17" s="52" customFormat="1" ht="34.9" customHeight="1">
      <c r="B33" s="15"/>
      <c r="C33" s="24" t="str">
        <f>IF($B33="","",VLOOKUP($B33,目次!$B$9:$Q$14,2,0))</f>
        <v/>
      </c>
      <c r="D33" s="84">
        <f t="shared" si="0"/>
        <v>0</v>
      </c>
      <c r="E33" s="53" t="str">
        <f>IF($B33="","",VLOOKUP($B33,目次!$B$9:$Q$14,6,0))</f>
        <v/>
      </c>
      <c r="F33" s="26"/>
      <c r="G33" s="80" t="str">
        <f>IF($B33="","",VLOOKUP($B33,目次!$B$9:$Q$14,8,0))</f>
        <v/>
      </c>
      <c r="H33" s="130"/>
      <c r="I33" s="86" t="str">
        <f>IF($B33="","",VLOOKUP($B33,目次!$B$9:$Q$14,9,0))</f>
        <v/>
      </c>
      <c r="J33" s="108" t="str">
        <f>IF($B33="","",VLOOKUP($B33,目次!$B$9:$Q$14,11,0))</f>
        <v/>
      </c>
      <c r="K33" s="108" t="str">
        <f>IF($B33="","",VLOOKUP($B33,目次!$B$9:$Q$14,12,0))</f>
        <v/>
      </c>
      <c r="L33" s="108" t="str">
        <f>IF($B33="","",VLOOKUP($B33,目次!$B$9:$Q$14,13,0))</f>
        <v/>
      </c>
      <c r="M33" s="108" t="str">
        <f>IF($B33="","",VLOOKUP($B33,目次!$B$9:$Q$14,14,0))</f>
        <v/>
      </c>
      <c r="N33" s="108" t="str">
        <f>IF($B33="","",VLOOKUP($B33,目次!$B$9:$Q$14,15,0))</f>
        <v/>
      </c>
      <c r="O33" s="108" t="str">
        <f>IF($B33="","",VLOOKUP($B33,目次!$B$9:$Q$14,16,0))</f>
        <v/>
      </c>
      <c r="P33" s="108" t="str">
        <f>IF($B33="","",VLOOKUP($B33,目次!$B$9:$R$15,17,0))</f>
        <v/>
      </c>
      <c r="Q33" s="26"/>
    </row>
    <row r="34" spans="2:17" s="52" customFormat="1" ht="34.9" customHeight="1">
      <c r="B34" s="15"/>
      <c r="C34" s="24" t="str">
        <f>IF($B34="","",VLOOKUP($B34,目次!$B$9:$Q$14,2,0))</f>
        <v/>
      </c>
      <c r="D34" s="84">
        <f t="shared" si="0"/>
        <v>0</v>
      </c>
      <c r="E34" s="53" t="str">
        <f>IF($B34="","",VLOOKUP($B34,目次!$B$9:$Q$14,6,0))</f>
        <v/>
      </c>
      <c r="F34" s="26"/>
      <c r="G34" s="80" t="str">
        <f>IF($B34="","",VLOOKUP($B34,目次!$B$9:$Q$14,8,0))</f>
        <v/>
      </c>
      <c r="H34" s="130"/>
      <c r="I34" s="86" t="str">
        <f>IF($B34="","",VLOOKUP($B34,目次!$B$9:$Q$14,9,0))</f>
        <v/>
      </c>
      <c r="J34" s="108" t="str">
        <f>IF($B34="","",VLOOKUP($B34,目次!$B$9:$Q$14,11,0))</f>
        <v/>
      </c>
      <c r="K34" s="108" t="str">
        <f>IF($B34="","",VLOOKUP($B34,目次!$B$9:$Q$14,12,0))</f>
        <v/>
      </c>
      <c r="L34" s="108" t="str">
        <f>IF($B34="","",VLOOKUP($B34,目次!$B$9:$Q$14,13,0))</f>
        <v/>
      </c>
      <c r="M34" s="108" t="str">
        <f>IF($B34="","",VLOOKUP($B34,目次!$B$9:$Q$14,14,0))</f>
        <v/>
      </c>
      <c r="N34" s="108" t="str">
        <f>IF($B34="","",VLOOKUP($B34,目次!$B$9:$Q$14,15,0))</f>
        <v/>
      </c>
      <c r="O34" s="108" t="str">
        <f>IF($B34="","",VLOOKUP($B34,目次!$B$9:$Q$14,16,0))</f>
        <v/>
      </c>
      <c r="P34" s="108" t="str">
        <f>IF($B34="","",VLOOKUP($B34,目次!$B$9:$R$15,17,0))</f>
        <v/>
      </c>
      <c r="Q34" s="26"/>
    </row>
    <row r="35" spans="2:17" s="52" customFormat="1" ht="34.9" customHeight="1">
      <c r="B35" s="15"/>
      <c r="C35" s="24" t="str">
        <f>IF($B35="","",VLOOKUP($B35,目次!$B$9:$Q$14,2,0))</f>
        <v/>
      </c>
      <c r="D35" s="84">
        <f t="shared" si="0"/>
        <v>0</v>
      </c>
      <c r="E35" s="53" t="str">
        <f>IF($B35="","",VLOOKUP($B35,目次!$B$9:$Q$14,6,0))</f>
        <v/>
      </c>
      <c r="F35" s="26"/>
      <c r="G35" s="80" t="str">
        <f>IF($B35="","",VLOOKUP($B35,目次!$B$9:$Q$14,8,0))</f>
        <v/>
      </c>
      <c r="H35" s="130"/>
      <c r="I35" s="86" t="str">
        <f>IF($B35="","",VLOOKUP($B35,目次!$B$9:$Q$14,9,0))</f>
        <v/>
      </c>
      <c r="J35" s="108" t="str">
        <f>IF($B35="","",VLOOKUP($B35,目次!$B$9:$Q$14,11,0))</f>
        <v/>
      </c>
      <c r="K35" s="108" t="str">
        <f>IF($B35="","",VLOOKUP($B35,目次!$B$9:$Q$14,12,0))</f>
        <v/>
      </c>
      <c r="L35" s="108" t="str">
        <f>IF($B35="","",VLOOKUP($B35,目次!$B$9:$Q$14,13,0))</f>
        <v/>
      </c>
      <c r="M35" s="108" t="str">
        <f>IF($B35="","",VLOOKUP($B35,目次!$B$9:$Q$14,14,0))</f>
        <v/>
      </c>
      <c r="N35" s="108" t="str">
        <f>IF($B35="","",VLOOKUP($B35,目次!$B$9:$Q$14,15,0))</f>
        <v/>
      </c>
      <c r="O35" s="108" t="str">
        <f>IF($B35="","",VLOOKUP($B35,目次!$B$9:$Q$14,16,0))</f>
        <v/>
      </c>
      <c r="P35" s="108" t="str">
        <f>IF($B35="","",VLOOKUP($B35,目次!$B$9:$R$15,17,0))</f>
        <v/>
      </c>
      <c r="Q35" s="26"/>
    </row>
    <row r="36" spans="2:17" s="52" customFormat="1" ht="34.9" customHeight="1">
      <c r="B36" s="14"/>
      <c r="C36" s="24" t="str">
        <f>IF($B36="","",VLOOKUP($B36,目次!$B$9:$Q$14,2,0))</f>
        <v/>
      </c>
      <c r="D36" s="84">
        <f t="shared" si="0"/>
        <v>0</v>
      </c>
      <c r="E36" s="53" t="str">
        <f>IF($B36="","",VLOOKUP($B36,目次!$B$9:$Q$14,6,0))</f>
        <v/>
      </c>
      <c r="F36" s="26"/>
      <c r="G36" s="80" t="str">
        <f>IF($B36="","",VLOOKUP($B36,目次!$B$9:$Q$14,8,0))</f>
        <v/>
      </c>
      <c r="H36" s="130"/>
      <c r="I36" s="86" t="str">
        <f>IF($B36="","",VLOOKUP($B36,目次!$B$9:$Q$14,9,0))</f>
        <v/>
      </c>
      <c r="J36" s="108" t="str">
        <f>IF($B36="","",VLOOKUP($B36,目次!$B$9:$Q$14,11,0))</f>
        <v/>
      </c>
      <c r="K36" s="108" t="str">
        <f>IF($B36="","",VLOOKUP($B36,目次!$B$9:$Q$14,12,0))</f>
        <v/>
      </c>
      <c r="L36" s="108" t="str">
        <f>IF($B36="","",VLOOKUP($B36,目次!$B$9:$Q$14,13,0))</f>
        <v/>
      </c>
      <c r="M36" s="108" t="str">
        <f>IF($B36="","",VLOOKUP($B36,目次!$B$9:$Q$14,14,0))</f>
        <v/>
      </c>
      <c r="N36" s="108" t="str">
        <f>IF($B36="","",VLOOKUP($B36,目次!$B$9:$Q$14,15,0))</f>
        <v/>
      </c>
      <c r="O36" s="108" t="str">
        <f>IF($B36="","",VLOOKUP($B36,目次!$B$9:$Q$14,16,0))</f>
        <v/>
      </c>
      <c r="P36" s="108" t="str">
        <f>IF($B36="","",VLOOKUP($B36,目次!$B$9:$R$15,17,0))</f>
        <v/>
      </c>
      <c r="Q36" s="26"/>
    </row>
    <row r="37" spans="2:17" s="52" customFormat="1" ht="34.5" customHeight="1">
      <c r="B37" s="14"/>
      <c r="C37" s="24" t="str">
        <f>IF($B37="","",VLOOKUP($B37,目次!$B$9:$Q$14,2,0))</f>
        <v/>
      </c>
      <c r="D37" s="84">
        <f t="shared" si="0"/>
        <v>0</v>
      </c>
      <c r="E37" s="53" t="str">
        <f>IF($B37="","",VLOOKUP($B37,目次!$B$9:$Q$14,6,0))</f>
        <v/>
      </c>
      <c r="F37" s="26"/>
      <c r="G37" s="80" t="str">
        <f>IF($B37="","",VLOOKUP($B37,目次!$B$9:$Q$14,8,0))</f>
        <v/>
      </c>
      <c r="H37" s="130"/>
      <c r="I37" s="86" t="str">
        <f>IF($B37="","",VLOOKUP($B37,目次!$B$9:$Q$14,9,0))</f>
        <v/>
      </c>
      <c r="J37" s="108" t="str">
        <f>IF($B37="","",VLOOKUP($B37,目次!$B$9:$Q$14,11,0))</f>
        <v/>
      </c>
      <c r="K37" s="108" t="str">
        <f>IF($B37="","",VLOOKUP($B37,目次!$B$9:$Q$14,12,0))</f>
        <v/>
      </c>
      <c r="L37" s="108" t="str">
        <f>IF($B37="","",VLOOKUP($B37,目次!$B$9:$Q$14,13,0))</f>
        <v/>
      </c>
      <c r="M37" s="108" t="str">
        <f>IF($B37="","",VLOOKUP($B37,目次!$B$9:$Q$14,14,0))</f>
        <v/>
      </c>
      <c r="N37" s="108" t="str">
        <f>IF($B37="","",VLOOKUP($B37,目次!$B$9:$Q$14,15,0))</f>
        <v/>
      </c>
      <c r="O37" s="108" t="str">
        <f>IF($B37="","",VLOOKUP($B37,目次!$B$9:$Q$14,16,0))</f>
        <v/>
      </c>
      <c r="P37" s="108" t="str">
        <f>IF($B37="","",VLOOKUP($B37,目次!$B$9:$R$15,17,0))</f>
        <v/>
      </c>
      <c r="Q37" s="26"/>
    </row>
    <row r="38" spans="2:17" ht="34.5" customHeight="1">
      <c r="B38" s="14"/>
      <c r="C38" s="24" t="str">
        <f>IF($B38="","",VLOOKUP($B38,目次!$B$9:$Q$14,2,0))</f>
        <v/>
      </c>
      <c r="D38" s="84">
        <f t="shared" si="0"/>
        <v>0</v>
      </c>
      <c r="E38" s="53" t="str">
        <f>IF($B38="","",VLOOKUP($B38,目次!$B$9:$Q$14,6,0))</f>
        <v/>
      </c>
      <c r="F38" s="26"/>
      <c r="G38" s="80" t="str">
        <f>IF($B38="","",VLOOKUP($B38,目次!$B$9:$Q$14,8,0))</f>
        <v/>
      </c>
      <c r="H38" s="130"/>
      <c r="I38" s="86" t="str">
        <f>IF($B38="","",VLOOKUP($B38,目次!$B$9:$Q$14,9,0))</f>
        <v/>
      </c>
      <c r="J38" s="108" t="str">
        <f>IF($B38="","",VLOOKUP($B38,目次!$B$9:$Q$14,11,0))</f>
        <v/>
      </c>
      <c r="K38" s="108" t="str">
        <f>IF($B38="","",VLOOKUP($B38,目次!$B$9:$Q$14,12,0))</f>
        <v/>
      </c>
      <c r="L38" s="108" t="str">
        <f>IF($B38="","",VLOOKUP($B38,目次!$B$9:$Q$14,13,0))</f>
        <v/>
      </c>
      <c r="M38" s="108" t="str">
        <f>IF($B38="","",VLOOKUP($B38,目次!$B$9:$Q$14,14,0))</f>
        <v/>
      </c>
      <c r="N38" s="108" t="str">
        <f>IF($B38="","",VLOOKUP($B38,目次!$B$9:$Q$14,15,0))</f>
        <v/>
      </c>
      <c r="O38" s="108" t="str">
        <f>IF($B38="","",VLOOKUP($B38,目次!$B$9:$Q$14,16,0))</f>
        <v/>
      </c>
      <c r="P38" s="108" t="str">
        <f>IF($B38="","",VLOOKUP($B38,目次!$B$9:$R$15,17,0))</f>
        <v/>
      </c>
      <c r="Q38" s="26"/>
    </row>
    <row r="39" spans="2:17" ht="34.5" customHeight="1">
      <c r="B39" s="14"/>
      <c r="C39" s="24" t="str">
        <f>IF($B39="","",VLOOKUP($B39,目次!$B$9:$Q$14,2,0))</f>
        <v/>
      </c>
      <c r="D39" s="84">
        <f t="shared" si="0"/>
        <v>0</v>
      </c>
      <c r="E39" s="53" t="str">
        <f>IF($B39="","",VLOOKUP($B39,目次!$B$9:$Q$14,6,0))</f>
        <v/>
      </c>
      <c r="F39" s="26"/>
      <c r="G39" s="80" t="str">
        <f>IF($B39="","",VLOOKUP($B39,目次!$B$9:$Q$14,8,0))</f>
        <v/>
      </c>
      <c r="H39" s="130"/>
      <c r="I39" s="86" t="str">
        <f>IF($B39="","",VLOOKUP($B39,目次!$B$9:$Q$14,9,0))</f>
        <v/>
      </c>
      <c r="J39" s="108" t="str">
        <f>IF($B39="","",VLOOKUP($B39,目次!$B$9:$Q$14,11,0))</f>
        <v/>
      </c>
      <c r="K39" s="108" t="str">
        <f>IF($B39="","",VLOOKUP($B39,目次!$B$9:$Q$14,12,0))</f>
        <v/>
      </c>
      <c r="L39" s="108" t="str">
        <f>IF($B39="","",VLOOKUP($B39,目次!$B$9:$Q$14,13,0))</f>
        <v/>
      </c>
      <c r="M39" s="108" t="str">
        <f>IF($B39="","",VLOOKUP($B39,目次!$B$9:$Q$14,14,0))</f>
        <v/>
      </c>
      <c r="N39" s="108" t="str">
        <f>IF($B39="","",VLOOKUP($B39,目次!$B$9:$Q$14,15,0))</f>
        <v/>
      </c>
      <c r="O39" s="108" t="str">
        <f>IF($B39="","",VLOOKUP($B39,目次!$B$9:$Q$14,16,0))</f>
        <v/>
      </c>
      <c r="P39" s="108" t="str">
        <f>IF($B39="","",VLOOKUP($B39,目次!$B$9:$R$15,17,0))</f>
        <v/>
      </c>
      <c r="Q39" s="26"/>
    </row>
    <row r="40" spans="2:17" ht="34.5" customHeight="1">
      <c r="B40" s="14"/>
      <c r="C40" s="24" t="str">
        <f>IF($B40="","",VLOOKUP($B40,目次!$B$9:$Q$14,2,0))</f>
        <v/>
      </c>
      <c r="D40" s="84">
        <f t="shared" si="0"/>
        <v>0</v>
      </c>
      <c r="E40" s="53" t="str">
        <f>IF($B40="","",VLOOKUP($B40,目次!$B$9:$Q$14,6,0))</f>
        <v/>
      </c>
      <c r="F40" s="26"/>
      <c r="G40" s="80" t="str">
        <f>IF($B40="","",VLOOKUP($B40,目次!$B$9:$Q$14,8,0))</f>
        <v/>
      </c>
      <c r="H40" s="130"/>
      <c r="I40" s="86" t="str">
        <f>IF($B40="","",VLOOKUP($B40,目次!$B$9:$Q$14,9,0))</f>
        <v/>
      </c>
      <c r="J40" s="108" t="str">
        <f>IF($B40="","",VLOOKUP($B40,目次!$B$9:$Q$14,11,0))</f>
        <v/>
      </c>
      <c r="K40" s="108" t="str">
        <f>IF($B40="","",VLOOKUP($B40,目次!$B$9:$Q$14,12,0))</f>
        <v/>
      </c>
      <c r="L40" s="108" t="str">
        <f>IF($B40="","",VLOOKUP($B40,目次!$B$9:$Q$14,13,0))</f>
        <v/>
      </c>
      <c r="M40" s="108" t="str">
        <f>IF($B40="","",VLOOKUP($B40,目次!$B$9:$Q$14,14,0))</f>
        <v/>
      </c>
      <c r="N40" s="108" t="str">
        <f>IF($B40="","",VLOOKUP($B40,目次!$B$9:$Q$14,15,0))</f>
        <v/>
      </c>
      <c r="O40" s="108" t="str">
        <f>IF($B40="","",VLOOKUP($B40,目次!$B$9:$Q$14,16,0))</f>
        <v/>
      </c>
      <c r="P40" s="108" t="str">
        <f>IF($B40="","",VLOOKUP($B40,目次!$B$9:$R$15,17,0))</f>
        <v/>
      </c>
      <c r="Q40" s="26"/>
    </row>
    <row r="41" spans="2:17" ht="34.5" customHeight="1">
      <c r="B41" s="14"/>
      <c r="C41" s="24" t="str">
        <f>IF($B41="","",VLOOKUP($B41,目次!$B$9:$Q$14,2,0))</f>
        <v/>
      </c>
      <c r="D41" s="84">
        <f t="shared" si="0"/>
        <v>0</v>
      </c>
      <c r="E41" s="53" t="str">
        <f>IF($B41="","",VLOOKUP($B41,目次!$B$9:$Q$14,6,0))</f>
        <v/>
      </c>
      <c r="F41" s="26"/>
      <c r="G41" s="80" t="str">
        <f>IF($B41="","",VLOOKUP($B41,目次!$B$9:$Q$14,8,0))</f>
        <v/>
      </c>
      <c r="H41" s="130"/>
      <c r="I41" s="86" t="str">
        <f>IF($B41="","",VLOOKUP($B41,目次!$B$9:$Q$14,9,0))</f>
        <v/>
      </c>
      <c r="J41" s="108" t="str">
        <f>IF($B41="","",VLOOKUP($B41,目次!$B$9:$Q$14,11,0))</f>
        <v/>
      </c>
      <c r="K41" s="108" t="str">
        <f>IF($B41="","",VLOOKUP($B41,目次!$B$9:$Q$14,12,0))</f>
        <v/>
      </c>
      <c r="L41" s="108" t="str">
        <f>IF($B41="","",VLOOKUP($B41,目次!$B$9:$Q$14,13,0))</f>
        <v/>
      </c>
      <c r="M41" s="108" t="str">
        <f>IF($B41="","",VLOOKUP($B41,目次!$B$9:$Q$14,14,0))</f>
        <v/>
      </c>
      <c r="N41" s="108" t="str">
        <f>IF($B41="","",VLOOKUP($B41,目次!$B$9:$Q$14,15,0))</f>
        <v/>
      </c>
      <c r="O41" s="108" t="str">
        <f>IF($B41="","",VLOOKUP($B41,目次!$B$9:$Q$14,16,0))</f>
        <v/>
      </c>
      <c r="P41" s="108" t="str">
        <f>IF($B41="","",VLOOKUP($B41,目次!$B$9:$R$15,17,0))</f>
        <v/>
      </c>
      <c r="Q41" s="26"/>
    </row>
    <row r="42" spans="2:17" ht="34.5" customHeight="1">
      <c r="B42" s="14"/>
      <c r="C42" s="24" t="str">
        <f>IF($B42="","",VLOOKUP($B42,目次!$B$9:$Q$14,2,0))</f>
        <v/>
      </c>
      <c r="D42" s="84">
        <f t="shared" si="0"/>
        <v>0</v>
      </c>
      <c r="E42" s="53" t="str">
        <f>IF($B42="","",VLOOKUP($B42,目次!$B$9:$Q$14,6,0))</f>
        <v/>
      </c>
      <c r="F42" s="26"/>
      <c r="G42" s="80" t="str">
        <f>IF($B42="","",VLOOKUP($B42,目次!$B$9:$Q$14,8,0))</f>
        <v/>
      </c>
      <c r="H42" s="130"/>
      <c r="I42" s="86" t="str">
        <f>IF($B42="","",VLOOKUP($B42,目次!$B$9:$Q$14,9,0))</f>
        <v/>
      </c>
      <c r="J42" s="108" t="str">
        <f>IF($B42="","",VLOOKUP($B42,目次!$B$9:$Q$14,11,0))</f>
        <v/>
      </c>
      <c r="K42" s="108" t="str">
        <f>IF($B42="","",VLOOKUP($B42,目次!$B$9:$Q$14,12,0))</f>
        <v/>
      </c>
      <c r="L42" s="108" t="str">
        <f>IF($B42="","",VLOOKUP($B42,目次!$B$9:$Q$14,13,0))</f>
        <v/>
      </c>
      <c r="M42" s="108" t="str">
        <f>IF($B42="","",VLOOKUP($B42,目次!$B$9:$Q$14,14,0))</f>
        <v/>
      </c>
      <c r="N42" s="108" t="str">
        <f>IF($B42="","",VLOOKUP($B42,目次!$B$9:$Q$14,15,0))</f>
        <v/>
      </c>
      <c r="O42" s="108" t="str">
        <f>IF($B42="","",VLOOKUP($B42,目次!$B$9:$Q$14,16,0))</f>
        <v/>
      </c>
      <c r="P42" s="108" t="str">
        <f>IF($B42="","",VLOOKUP($B42,目次!$B$9:$R$15,17,0))</f>
        <v/>
      </c>
      <c r="Q42" s="26"/>
    </row>
    <row r="43" spans="2:17" ht="34.5" customHeight="1">
      <c r="B43" s="14"/>
      <c r="C43" s="24" t="str">
        <f>IF($B43="","",VLOOKUP($B43,目次!$B$9:$Q$14,2,0))</f>
        <v/>
      </c>
      <c r="D43" s="84">
        <f t="shared" si="0"/>
        <v>0</v>
      </c>
      <c r="E43" s="53" t="str">
        <f>IF($B43="","",VLOOKUP($B43,目次!$B$9:$Q$14,6,0))</f>
        <v/>
      </c>
      <c r="F43" s="26"/>
      <c r="G43" s="80" t="str">
        <f>IF($B43="","",VLOOKUP($B43,目次!$B$9:$Q$14,8,0))</f>
        <v/>
      </c>
      <c r="H43" s="130"/>
      <c r="I43" s="86" t="str">
        <f>IF($B43="","",VLOOKUP($B43,目次!$B$9:$Q$14,9,0))</f>
        <v/>
      </c>
      <c r="J43" s="108" t="str">
        <f>IF($B43="","",VLOOKUP($B43,目次!$B$9:$Q$14,11,0))</f>
        <v/>
      </c>
      <c r="K43" s="108" t="str">
        <f>IF($B43="","",VLOOKUP($B43,目次!$B$9:$Q$14,12,0))</f>
        <v/>
      </c>
      <c r="L43" s="108" t="str">
        <f>IF($B43="","",VLOOKUP($B43,目次!$B$9:$Q$14,13,0))</f>
        <v/>
      </c>
      <c r="M43" s="108" t="str">
        <f>IF($B43="","",VLOOKUP($B43,目次!$B$9:$Q$14,14,0))</f>
        <v/>
      </c>
      <c r="N43" s="108" t="str">
        <f>IF($B43="","",VLOOKUP($B43,目次!$B$9:$Q$14,15,0))</f>
        <v/>
      </c>
      <c r="O43" s="108" t="str">
        <f>IF($B43="","",VLOOKUP($B43,目次!$B$9:$Q$14,16,0))</f>
        <v/>
      </c>
      <c r="P43" s="108" t="str">
        <f>IF($B43="","",VLOOKUP($B43,目次!$B$9:$R$15,17,0))</f>
        <v/>
      </c>
      <c r="Q43" s="26"/>
    </row>
    <row r="44" spans="2:17" ht="34.5" customHeight="1">
      <c r="B44" s="14"/>
      <c r="C44" s="24" t="str">
        <f>IF($B44="","",VLOOKUP($B44,目次!$B$9:$Q$14,2,0))</f>
        <v/>
      </c>
      <c r="D44" s="84">
        <f t="shared" si="0"/>
        <v>0</v>
      </c>
      <c r="E44" s="53" t="str">
        <f>IF($B44="","",VLOOKUP($B44,目次!$B$9:$Q$14,6,0))</f>
        <v/>
      </c>
      <c r="F44" s="26"/>
      <c r="G44" s="80" t="str">
        <f>IF($B44="","",VLOOKUP($B44,目次!$B$9:$Q$14,8,0))</f>
        <v/>
      </c>
      <c r="H44" s="130"/>
      <c r="I44" s="86" t="str">
        <f>IF($B44="","",VLOOKUP($B44,目次!$B$9:$Q$14,9,0))</f>
        <v/>
      </c>
      <c r="J44" s="108" t="str">
        <f>IF($B44="","",VLOOKUP($B44,目次!$B$9:$Q$14,11,0))</f>
        <v/>
      </c>
      <c r="K44" s="108" t="str">
        <f>IF($B44="","",VLOOKUP($B44,目次!$B$9:$Q$14,12,0))</f>
        <v/>
      </c>
      <c r="L44" s="108" t="str">
        <f>IF($B44="","",VLOOKUP($B44,目次!$B$9:$Q$14,13,0))</f>
        <v/>
      </c>
      <c r="M44" s="108" t="str">
        <f>IF($B44="","",VLOOKUP($B44,目次!$B$9:$Q$14,14,0))</f>
        <v/>
      </c>
      <c r="N44" s="108" t="str">
        <f>IF($B44="","",VLOOKUP($B44,目次!$B$9:$Q$14,15,0))</f>
        <v/>
      </c>
      <c r="O44" s="108" t="str">
        <f>IF($B44="","",VLOOKUP($B44,目次!$B$9:$Q$14,16,0))</f>
        <v/>
      </c>
      <c r="P44" s="108" t="str">
        <f>IF($B44="","",VLOOKUP($B44,目次!$B$9:$R$15,17,0))</f>
        <v/>
      </c>
      <c r="Q44" s="26"/>
    </row>
    <row r="45" spans="2:17" ht="34.5" customHeight="1">
      <c r="B45" s="15"/>
      <c r="C45" s="24" t="str">
        <f>IF($B45="","",VLOOKUP($B45,目次!$B$9:$Q$14,2,0))</f>
        <v/>
      </c>
      <c r="D45" s="84">
        <f t="shared" si="0"/>
        <v>0</v>
      </c>
      <c r="E45" s="53" t="str">
        <f>IF($B45="","",VLOOKUP($B45,目次!$B$9:$Q$14,6,0))</f>
        <v/>
      </c>
      <c r="F45" s="26"/>
      <c r="G45" s="80" t="str">
        <f>IF($B45="","",VLOOKUP($B45,目次!$B$9:$Q$14,8,0))</f>
        <v/>
      </c>
      <c r="H45" s="130"/>
      <c r="I45" s="86" t="str">
        <f>IF($B45="","",VLOOKUP($B45,目次!$B$9:$Q$14,9,0))</f>
        <v/>
      </c>
      <c r="J45" s="108" t="str">
        <f>IF($B45="","",VLOOKUP($B45,目次!$B$9:$Q$14,11,0))</f>
        <v/>
      </c>
      <c r="K45" s="108" t="str">
        <f>IF($B45="","",VLOOKUP($B45,目次!$B$9:$Q$14,12,0))</f>
        <v/>
      </c>
      <c r="L45" s="108" t="str">
        <f>IF($B45="","",VLOOKUP($B45,目次!$B$9:$Q$14,13,0))</f>
        <v/>
      </c>
      <c r="M45" s="108" t="str">
        <f>IF($B45="","",VLOOKUP($B45,目次!$B$9:$Q$14,14,0))</f>
        <v/>
      </c>
      <c r="N45" s="108" t="str">
        <f>IF($B45="","",VLOOKUP($B45,目次!$B$9:$Q$14,15,0))</f>
        <v/>
      </c>
      <c r="O45" s="108" t="str">
        <f>IF($B45="","",VLOOKUP($B45,目次!$B$9:$Q$14,16,0))</f>
        <v/>
      </c>
      <c r="P45" s="108" t="str">
        <f>IF($B45="","",VLOOKUP($B45,目次!$B$9:$R$15,17,0))</f>
        <v/>
      </c>
      <c r="Q45" s="26"/>
    </row>
    <row r="46" spans="2:17" ht="34.5" customHeight="1">
      <c r="B46" s="15"/>
      <c r="C46" s="24" t="str">
        <f>IF($B46="","",VLOOKUP($B46,目次!$B$9:$Q$14,2,0))</f>
        <v/>
      </c>
      <c r="D46" s="84">
        <f t="shared" si="0"/>
        <v>0</v>
      </c>
      <c r="E46" s="53" t="str">
        <f>IF($B46="","",VLOOKUP($B46,目次!$B$9:$Q$14,6,0))</f>
        <v/>
      </c>
      <c r="F46" s="26"/>
      <c r="G46" s="80" t="str">
        <f>IF($B46="","",VLOOKUP($B46,目次!$B$9:$Q$14,8,0))</f>
        <v/>
      </c>
      <c r="H46" s="130"/>
      <c r="I46" s="86" t="str">
        <f>IF($B46="","",VLOOKUP($B46,目次!$B$9:$Q$14,9,0))</f>
        <v/>
      </c>
      <c r="J46" s="108" t="str">
        <f>IF($B46="","",VLOOKUP($B46,目次!$B$9:$Q$14,11,0))</f>
        <v/>
      </c>
      <c r="K46" s="108" t="str">
        <f>IF($B46="","",VLOOKUP($B46,目次!$B$9:$Q$14,12,0))</f>
        <v/>
      </c>
      <c r="L46" s="108" t="str">
        <f>IF($B46="","",VLOOKUP($B46,目次!$B$9:$Q$14,13,0))</f>
        <v/>
      </c>
      <c r="M46" s="108" t="str">
        <f>IF($B46="","",VLOOKUP($B46,目次!$B$9:$Q$14,14,0))</f>
        <v/>
      </c>
      <c r="N46" s="108" t="str">
        <f>IF($B46="","",VLOOKUP($B46,目次!$B$9:$Q$14,15,0))</f>
        <v/>
      </c>
      <c r="O46" s="108" t="str">
        <f>IF($B46="","",VLOOKUP($B46,目次!$B$9:$Q$14,16,0))</f>
        <v/>
      </c>
      <c r="P46" s="108" t="str">
        <f>IF($B46="","",VLOOKUP($B46,目次!$B$9:$R$15,17,0))</f>
        <v/>
      </c>
      <c r="Q46" s="26"/>
    </row>
    <row r="47" spans="2:17" ht="34.5" customHeight="1">
      <c r="B47" s="15"/>
      <c r="C47" s="24" t="str">
        <f>IF($B47="","",VLOOKUP($B47,目次!$B$9:$Q$14,2,0))</f>
        <v/>
      </c>
      <c r="D47" s="84">
        <f t="shared" si="0"/>
        <v>0</v>
      </c>
      <c r="E47" s="53" t="str">
        <f>IF($B47="","",VLOOKUP($B47,目次!$B$9:$Q$14,6,0))</f>
        <v/>
      </c>
      <c r="F47" s="26"/>
      <c r="G47" s="80" t="str">
        <f>IF($B47="","",VLOOKUP($B47,目次!$B$9:$Q$14,8,0))</f>
        <v/>
      </c>
      <c r="H47" s="130"/>
      <c r="I47" s="86" t="str">
        <f>IF($B47="","",VLOOKUP($B47,目次!$B$9:$Q$14,9,0))</f>
        <v/>
      </c>
      <c r="J47" s="108" t="str">
        <f>IF($B47="","",VLOOKUP($B47,目次!$B$9:$Q$14,11,0))</f>
        <v/>
      </c>
      <c r="K47" s="108" t="str">
        <f>IF($B47="","",VLOOKUP($B47,目次!$B$9:$Q$14,12,0))</f>
        <v/>
      </c>
      <c r="L47" s="108" t="str">
        <f>IF($B47="","",VLOOKUP($B47,目次!$B$9:$Q$14,13,0))</f>
        <v/>
      </c>
      <c r="M47" s="108" t="str">
        <f>IF($B47="","",VLOOKUP($B47,目次!$B$9:$Q$14,14,0))</f>
        <v/>
      </c>
      <c r="N47" s="108" t="str">
        <f>IF($B47="","",VLOOKUP($B47,目次!$B$9:$Q$14,15,0))</f>
        <v/>
      </c>
      <c r="O47" s="108" t="str">
        <f>IF($B47="","",VLOOKUP($B47,目次!$B$9:$Q$14,16,0))</f>
        <v/>
      </c>
      <c r="P47" s="108" t="str">
        <f>IF($B47="","",VLOOKUP($B47,目次!$B$9:$R$15,17,0))</f>
        <v/>
      </c>
      <c r="Q47" s="26"/>
    </row>
    <row r="48" spans="2:17" ht="34.5" customHeight="1">
      <c r="B48" s="15"/>
      <c r="C48" s="24" t="str">
        <f>IF($B48="","",VLOOKUP($B48,目次!$B$9:$Q$14,2,0))</f>
        <v/>
      </c>
      <c r="D48" s="84">
        <f t="shared" si="0"/>
        <v>0</v>
      </c>
      <c r="E48" s="53" t="str">
        <f>IF($B48="","",VLOOKUP($B48,目次!$B$9:$Q$14,6,0))</f>
        <v/>
      </c>
      <c r="F48" s="26"/>
      <c r="G48" s="80" t="str">
        <f>IF($B48="","",VLOOKUP($B48,目次!$B$9:$Q$14,8,0))</f>
        <v/>
      </c>
      <c r="H48" s="130"/>
      <c r="I48" s="86" t="str">
        <f>IF($B48="","",VLOOKUP($B48,目次!$B$9:$Q$14,9,0))</f>
        <v/>
      </c>
      <c r="J48" s="108" t="str">
        <f>IF($B48="","",VLOOKUP($B48,目次!$B$9:$Q$14,11,0))</f>
        <v/>
      </c>
      <c r="K48" s="108" t="str">
        <f>IF($B48="","",VLOOKUP($B48,目次!$B$9:$Q$14,12,0))</f>
        <v/>
      </c>
      <c r="L48" s="108" t="str">
        <f>IF($B48="","",VLOOKUP($B48,目次!$B$9:$Q$14,13,0))</f>
        <v/>
      </c>
      <c r="M48" s="108" t="str">
        <f>IF($B48="","",VLOOKUP($B48,目次!$B$9:$Q$14,14,0))</f>
        <v/>
      </c>
      <c r="N48" s="108" t="str">
        <f>IF($B48="","",VLOOKUP($B48,目次!$B$9:$Q$14,15,0))</f>
        <v/>
      </c>
      <c r="O48" s="108" t="str">
        <f>IF($B48="","",VLOOKUP($B48,目次!$B$9:$Q$14,16,0))</f>
        <v/>
      </c>
      <c r="P48" s="108" t="str">
        <f>IF($B48="","",VLOOKUP($B48,目次!$B$9:$R$15,17,0))</f>
        <v/>
      </c>
      <c r="Q48" s="26"/>
    </row>
    <row r="49" spans="2:17" ht="34.5" customHeight="1">
      <c r="B49" s="15"/>
      <c r="C49" s="24" t="str">
        <f>IF($B49="","",VLOOKUP($B49,目次!$B$9:$Q$14,2,0))</f>
        <v/>
      </c>
      <c r="D49" s="84">
        <f t="shared" si="0"/>
        <v>0</v>
      </c>
      <c r="E49" s="53" t="str">
        <f>IF($B49="","",VLOOKUP($B49,目次!$B$9:$Q$14,6,0))</f>
        <v/>
      </c>
      <c r="F49" s="26"/>
      <c r="G49" s="80" t="str">
        <f>IF($B49="","",VLOOKUP($B49,目次!$B$9:$Q$14,8,0))</f>
        <v/>
      </c>
      <c r="H49" s="130"/>
      <c r="I49" s="86" t="str">
        <f>IF($B49="","",VLOOKUP($B49,目次!$B$9:$Q$14,9,0))</f>
        <v/>
      </c>
      <c r="J49" s="108" t="str">
        <f>IF($B49="","",VLOOKUP($B49,目次!$B$9:$Q$14,11,0))</f>
        <v/>
      </c>
      <c r="K49" s="108" t="str">
        <f>IF($B49="","",VLOOKUP($B49,目次!$B$9:$Q$14,12,0))</f>
        <v/>
      </c>
      <c r="L49" s="108" t="str">
        <f>IF($B49="","",VLOOKUP($B49,目次!$B$9:$Q$14,13,0))</f>
        <v/>
      </c>
      <c r="M49" s="108" t="str">
        <f>IF($B49="","",VLOOKUP($B49,目次!$B$9:$Q$14,14,0))</f>
        <v/>
      </c>
      <c r="N49" s="108" t="str">
        <f>IF($B49="","",VLOOKUP($B49,目次!$B$9:$Q$14,15,0))</f>
        <v/>
      </c>
      <c r="O49" s="108" t="str">
        <f>IF($B49="","",VLOOKUP($B49,目次!$B$9:$Q$14,16,0))</f>
        <v/>
      </c>
      <c r="P49" s="108" t="str">
        <f>IF($B49="","",VLOOKUP($B49,目次!$B$9:$R$15,17,0))</f>
        <v/>
      </c>
      <c r="Q49" s="26"/>
    </row>
    <row r="50" spans="2:17" ht="34.5" customHeight="1">
      <c r="B50" s="15"/>
      <c r="C50" s="24" t="str">
        <f>IF($B50="","",VLOOKUP($B50,目次!$B$9:$Q$14,2,0))</f>
        <v/>
      </c>
      <c r="D50" s="84">
        <f t="shared" si="0"/>
        <v>0</v>
      </c>
      <c r="E50" s="53" t="str">
        <f>IF($B50="","",VLOOKUP($B50,目次!$B$9:$Q$14,6,0))</f>
        <v/>
      </c>
      <c r="F50" s="26"/>
      <c r="G50" s="80" t="str">
        <f>IF($B50="","",VLOOKUP($B50,目次!$B$9:$Q$14,8,0))</f>
        <v/>
      </c>
      <c r="H50" s="130"/>
      <c r="I50" s="86" t="str">
        <f>IF($B50="","",VLOOKUP($B50,目次!$B$9:$Q$14,9,0))</f>
        <v/>
      </c>
      <c r="J50" s="108" t="str">
        <f>IF($B50="","",VLOOKUP($B50,目次!$B$9:$Q$14,11,0))</f>
        <v/>
      </c>
      <c r="K50" s="108" t="str">
        <f>IF($B50="","",VLOOKUP($B50,目次!$B$9:$Q$14,12,0))</f>
        <v/>
      </c>
      <c r="L50" s="108" t="str">
        <f>IF($B50="","",VLOOKUP($B50,目次!$B$9:$Q$14,13,0))</f>
        <v/>
      </c>
      <c r="M50" s="108" t="str">
        <f>IF($B50="","",VLOOKUP($B50,目次!$B$9:$Q$14,14,0))</f>
        <v/>
      </c>
      <c r="N50" s="108" t="str">
        <f>IF($B50="","",VLOOKUP($B50,目次!$B$9:$Q$14,15,0))</f>
        <v/>
      </c>
      <c r="O50" s="108" t="str">
        <f>IF($B50="","",VLOOKUP($B50,目次!$B$9:$Q$14,16,0))</f>
        <v/>
      </c>
      <c r="P50" s="108" t="str">
        <f>IF($B50="","",VLOOKUP($B50,目次!$B$9:$R$15,17,0))</f>
        <v/>
      </c>
      <c r="Q50" s="26"/>
    </row>
    <row r="51" spans="2:17" ht="34.5" customHeight="1">
      <c r="B51" s="15"/>
      <c r="C51" s="24" t="str">
        <f>IF($B51="","",VLOOKUP($B51,目次!$B$9:$Q$14,2,0))</f>
        <v/>
      </c>
      <c r="D51" s="84">
        <f t="shared" si="0"/>
        <v>0</v>
      </c>
      <c r="E51" s="53" t="str">
        <f>IF($B51="","",VLOOKUP($B51,目次!$B$9:$Q$14,6,0))</f>
        <v/>
      </c>
      <c r="F51" s="26"/>
      <c r="G51" s="80" t="str">
        <f>IF($B51="","",VLOOKUP($B51,目次!$B$9:$Q$14,8,0))</f>
        <v/>
      </c>
      <c r="H51" s="130"/>
      <c r="I51" s="86" t="str">
        <f>IF($B51="","",VLOOKUP($B51,目次!$B$9:$Q$14,9,0))</f>
        <v/>
      </c>
      <c r="J51" s="108" t="str">
        <f>IF($B51="","",VLOOKUP($B51,目次!$B$9:$Q$14,11,0))</f>
        <v/>
      </c>
      <c r="K51" s="108" t="str">
        <f>IF($B51="","",VLOOKUP($B51,目次!$B$9:$Q$14,12,0))</f>
        <v/>
      </c>
      <c r="L51" s="108" t="str">
        <f>IF($B51="","",VLOOKUP($B51,目次!$B$9:$Q$14,13,0))</f>
        <v/>
      </c>
      <c r="M51" s="108" t="str">
        <f>IF($B51="","",VLOOKUP($B51,目次!$B$9:$Q$14,14,0))</f>
        <v/>
      </c>
      <c r="N51" s="108" t="str">
        <f>IF($B51="","",VLOOKUP($B51,目次!$B$9:$Q$14,15,0))</f>
        <v/>
      </c>
      <c r="O51" s="108" t="str">
        <f>IF($B51="","",VLOOKUP($B51,目次!$B$9:$Q$14,16,0))</f>
        <v/>
      </c>
      <c r="P51" s="108" t="str">
        <f>IF($B51="","",VLOOKUP($B51,目次!$B$9:$R$15,17,0))</f>
        <v/>
      </c>
      <c r="Q51" s="26"/>
    </row>
    <row r="52" spans="2:17" ht="34.5" customHeight="1">
      <c r="B52" s="15"/>
      <c r="C52" s="24" t="str">
        <f>IF($B52="","",VLOOKUP($B52,目次!$B$9:$Q$14,2,0))</f>
        <v/>
      </c>
      <c r="D52" s="84">
        <f t="shared" si="0"/>
        <v>0</v>
      </c>
      <c r="E52" s="53" t="str">
        <f>IF($B52="","",VLOOKUP($B52,目次!$B$9:$Q$14,6,0))</f>
        <v/>
      </c>
      <c r="F52" s="26"/>
      <c r="G52" s="80" t="str">
        <f>IF($B52="","",VLOOKUP($B52,目次!$B$9:$Q$14,8,0))</f>
        <v/>
      </c>
      <c r="H52" s="130"/>
      <c r="I52" s="86" t="str">
        <f>IF($B52="","",VLOOKUP($B52,目次!$B$9:$Q$14,9,0))</f>
        <v/>
      </c>
      <c r="J52" s="108" t="str">
        <f>IF($B52="","",VLOOKUP($B52,目次!$B$9:$Q$14,11,0))</f>
        <v/>
      </c>
      <c r="K52" s="108" t="str">
        <f>IF($B52="","",VLOOKUP($B52,目次!$B$9:$Q$14,12,0))</f>
        <v/>
      </c>
      <c r="L52" s="108" t="str">
        <f>IF($B52="","",VLOOKUP($B52,目次!$B$9:$Q$14,13,0))</f>
        <v/>
      </c>
      <c r="M52" s="108" t="str">
        <f>IF($B52="","",VLOOKUP($B52,目次!$B$9:$Q$14,14,0))</f>
        <v/>
      </c>
      <c r="N52" s="108" t="str">
        <f>IF($B52="","",VLOOKUP($B52,目次!$B$9:$Q$14,15,0))</f>
        <v/>
      </c>
      <c r="O52" s="108" t="str">
        <f>IF($B52="","",VLOOKUP($B52,目次!$B$9:$Q$14,16,0))</f>
        <v/>
      </c>
      <c r="P52" s="108" t="str">
        <f>IF($B52="","",VLOOKUP($B52,目次!$B$9:$R$15,17,0))</f>
        <v/>
      </c>
      <c r="Q52" s="26"/>
    </row>
    <row r="53" spans="2:17" ht="34.5" customHeight="1">
      <c r="B53" s="15"/>
      <c r="C53" s="24" t="str">
        <f>IF($B53="","",VLOOKUP($B53,目次!$B$9:$Q$14,2,0))</f>
        <v/>
      </c>
      <c r="D53" s="84">
        <f t="shared" si="0"/>
        <v>0</v>
      </c>
      <c r="E53" s="53" t="str">
        <f>IF($B53="","",VLOOKUP($B53,目次!$B$9:$Q$14,6,0))</f>
        <v/>
      </c>
      <c r="F53" s="26"/>
      <c r="G53" s="80" t="str">
        <f>IF($B53="","",VLOOKUP($B53,目次!$B$9:$Q$14,8,0))</f>
        <v/>
      </c>
      <c r="H53" s="130"/>
      <c r="I53" s="86" t="str">
        <f>IF($B53="","",VLOOKUP($B53,目次!$B$9:$Q$14,9,0))</f>
        <v/>
      </c>
      <c r="J53" s="108" t="str">
        <f>IF($B53="","",VLOOKUP($B53,目次!$B$9:$Q$14,11,0))</f>
        <v/>
      </c>
      <c r="K53" s="108" t="str">
        <f>IF($B53="","",VLOOKUP($B53,目次!$B$9:$Q$14,12,0))</f>
        <v/>
      </c>
      <c r="L53" s="108" t="str">
        <f>IF($B53="","",VLOOKUP($B53,目次!$B$9:$Q$14,13,0))</f>
        <v/>
      </c>
      <c r="M53" s="108" t="str">
        <f>IF($B53="","",VLOOKUP($B53,目次!$B$9:$Q$14,14,0))</f>
        <v/>
      </c>
      <c r="N53" s="108" t="str">
        <f>IF($B53="","",VLOOKUP($B53,目次!$B$9:$Q$14,15,0))</f>
        <v/>
      </c>
      <c r="O53" s="108" t="str">
        <f>IF($B53="","",VLOOKUP($B53,目次!$B$9:$Q$14,16,0))</f>
        <v/>
      </c>
      <c r="P53" s="108" t="str">
        <f>IF($B53="","",VLOOKUP($B53,目次!$B$9:$R$15,17,0))</f>
        <v/>
      </c>
      <c r="Q53" s="26"/>
    </row>
    <row r="54" spans="2:17" ht="34.5" customHeight="1">
      <c r="B54" s="15"/>
      <c r="C54" s="24" t="str">
        <f>IF($B54="","",VLOOKUP($B54,目次!$B$9:$Q$14,2,0))</f>
        <v/>
      </c>
      <c r="D54" s="84">
        <f t="shared" si="0"/>
        <v>0</v>
      </c>
      <c r="E54" s="53" t="str">
        <f>IF($B54="","",VLOOKUP($B54,目次!$B$9:$Q$14,6,0))</f>
        <v/>
      </c>
      <c r="F54" s="26"/>
      <c r="G54" s="80" t="str">
        <f>IF($B54="","",VLOOKUP($B54,目次!$B$9:$Q$14,8,0))</f>
        <v/>
      </c>
      <c r="H54" s="130"/>
      <c r="I54" s="86" t="str">
        <f>IF($B54="","",VLOOKUP($B54,目次!$B$9:$Q$14,9,0))</f>
        <v/>
      </c>
      <c r="J54" s="108" t="str">
        <f>IF($B54="","",VLOOKUP($B54,目次!$B$9:$Q$14,11,0))</f>
        <v/>
      </c>
      <c r="K54" s="108" t="str">
        <f>IF($B54="","",VLOOKUP($B54,目次!$B$9:$Q$14,12,0))</f>
        <v/>
      </c>
      <c r="L54" s="108" t="str">
        <f>IF($B54="","",VLOOKUP($B54,目次!$B$9:$Q$14,13,0))</f>
        <v/>
      </c>
      <c r="M54" s="108" t="str">
        <f>IF($B54="","",VLOOKUP($B54,目次!$B$9:$Q$14,14,0))</f>
        <v/>
      </c>
      <c r="N54" s="108" t="str">
        <f>IF($B54="","",VLOOKUP($B54,目次!$B$9:$Q$14,15,0))</f>
        <v/>
      </c>
      <c r="O54" s="108" t="str">
        <f>IF($B54="","",VLOOKUP($B54,目次!$B$9:$Q$14,16,0))</f>
        <v/>
      </c>
      <c r="P54" s="108" t="str">
        <f>IF($B54="","",VLOOKUP($B54,目次!$B$9:$R$15,17,0))</f>
        <v/>
      </c>
      <c r="Q54" s="26"/>
    </row>
    <row r="55" spans="2:17" ht="34.5" customHeight="1">
      <c r="B55" s="15"/>
      <c r="C55" s="24" t="str">
        <f>IF($B55="","",VLOOKUP($B55,目次!$B$9:$Q$14,2,0))</f>
        <v/>
      </c>
      <c r="D55" s="84">
        <f t="shared" si="0"/>
        <v>0</v>
      </c>
      <c r="E55" s="53" t="str">
        <f>IF($B55="","",VLOOKUP($B55,目次!$B$9:$Q$14,6,0))</f>
        <v/>
      </c>
      <c r="F55" s="26"/>
      <c r="G55" s="80" t="str">
        <f>IF($B55="","",VLOOKUP($B55,目次!$B$9:$Q$14,8,0))</f>
        <v/>
      </c>
      <c r="H55" s="130"/>
      <c r="I55" s="86" t="str">
        <f>IF($B55="","",VLOOKUP($B55,目次!$B$9:$Q$14,9,0))</f>
        <v/>
      </c>
      <c r="J55" s="108" t="str">
        <f>IF($B55="","",VLOOKUP($B55,目次!$B$9:$Q$14,11,0))</f>
        <v/>
      </c>
      <c r="K55" s="108" t="str">
        <f>IF($B55="","",VLOOKUP($B55,目次!$B$9:$Q$14,12,0))</f>
        <v/>
      </c>
      <c r="L55" s="108" t="str">
        <f>IF($B55="","",VLOOKUP($B55,目次!$B$9:$Q$14,13,0))</f>
        <v/>
      </c>
      <c r="M55" s="108" t="str">
        <f>IF($B55="","",VLOOKUP($B55,目次!$B$9:$Q$14,14,0))</f>
        <v/>
      </c>
      <c r="N55" s="108" t="str">
        <f>IF($B55="","",VLOOKUP($B55,目次!$B$9:$Q$14,15,0))</f>
        <v/>
      </c>
      <c r="O55" s="108" t="str">
        <f>IF($B55="","",VLOOKUP($B55,目次!$B$9:$Q$14,16,0))</f>
        <v/>
      </c>
      <c r="P55" s="108" t="str">
        <f>IF($B55="","",VLOOKUP($B55,目次!$B$9:$R$15,17,0))</f>
        <v/>
      </c>
      <c r="Q55" s="26"/>
    </row>
    <row r="56" spans="2:17" ht="34.5" customHeight="1">
      <c r="B56" s="15"/>
      <c r="C56" s="24" t="str">
        <f>IF($B56="","",VLOOKUP($B56,目次!$B$9:$Q$14,2,0))</f>
        <v/>
      </c>
      <c r="D56" s="84">
        <f t="shared" si="0"/>
        <v>0</v>
      </c>
      <c r="E56" s="53" t="str">
        <f>IF($B56="","",VLOOKUP($B56,目次!$B$9:$Q$14,6,0))</f>
        <v/>
      </c>
      <c r="F56" s="26"/>
      <c r="G56" s="80" t="str">
        <f>IF($B56="","",VLOOKUP($B56,目次!$B$9:$Q$14,8,0))</f>
        <v/>
      </c>
      <c r="H56" s="130"/>
      <c r="I56" s="86" t="str">
        <f>IF($B56="","",VLOOKUP($B56,目次!$B$9:$Q$14,9,0))</f>
        <v/>
      </c>
      <c r="J56" s="108" t="str">
        <f>IF($B56="","",VLOOKUP($B56,目次!$B$9:$Q$14,11,0))</f>
        <v/>
      </c>
      <c r="K56" s="108" t="str">
        <f>IF($B56="","",VLOOKUP($B56,目次!$B$9:$Q$14,12,0))</f>
        <v/>
      </c>
      <c r="L56" s="108" t="str">
        <f>IF($B56="","",VLOOKUP($B56,目次!$B$9:$Q$14,13,0))</f>
        <v/>
      </c>
      <c r="M56" s="108" t="str">
        <f>IF($B56="","",VLOOKUP($B56,目次!$B$9:$Q$14,14,0))</f>
        <v/>
      </c>
      <c r="N56" s="108" t="str">
        <f>IF($B56="","",VLOOKUP($B56,目次!$B$9:$Q$14,15,0))</f>
        <v/>
      </c>
      <c r="O56" s="108" t="str">
        <f>IF($B56="","",VLOOKUP($B56,目次!$B$9:$Q$14,16,0))</f>
        <v/>
      </c>
      <c r="P56" s="108" t="str">
        <f>IF($B56="","",VLOOKUP($B56,目次!$B$9:$R$15,17,0))</f>
        <v/>
      </c>
      <c r="Q56" s="26"/>
    </row>
    <row r="57" spans="2:17" ht="34.5" customHeight="1">
      <c r="B57" s="15"/>
      <c r="C57" s="24" t="str">
        <f>IF($B57="","",VLOOKUP($B57,目次!$B$9:$Q$14,2,0))</f>
        <v/>
      </c>
      <c r="D57" s="84">
        <f t="shared" si="0"/>
        <v>0</v>
      </c>
      <c r="E57" s="53" t="str">
        <f>IF($B57="","",VLOOKUP($B57,目次!$B$9:$Q$14,6,0))</f>
        <v/>
      </c>
      <c r="F57" s="26"/>
      <c r="G57" s="80" t="str">
        <f>IF($B57="","",VLOOKUP($B57,目次!$B$9:$Q$14,8,0))</f>
        <v/>
      </c>
      <c r="H57" s="130"/>
      <c r="I57" s="86" t="str">
        <f>IF($B57="","",VLOOKUP($B57,目次!$B$9:$Q$14,9,0))</f>
        <v/>
      </c>
      <c r="J57" s="108" t="str">
        <f>IF($B57="","",VLOOKUP($B57,目次!$B$9:$Q$14,11,0))</f>
        <v/>
      </c>
      <c r="K57" s="108" t="str">
        <f>IF($B57="","",VLOOKUP($B57,目次!$B$9:$Q$14,12,0))</f>
        <v/>
      </c>
      <c r="L57" s="108" t="str">
        <f>IF($B57="","",VLOOKUP($B57,目次!$B$9:$Q$14,13,0))</f>
        <v/>
      </c>
      <c r="M57" s="108" t="str">
        <f>IF($B57="","",VLOOKUP($B57,目次!$B$9:$Q$14,14,0))</f>
        <v/>
      </c>
      <c r="N57" s="108" t="str">
        <f>IF($B57="","",VLOOKUP($B57,目次!$B$9:$Q$14,15,0))</f>
        <v/>
      </c>
      <c r="O57" s="108" t="str">
        <f>IF($B57="","",VLOOKUP($B57,目次!$B$9:$Q$14,16,0))</f>
        <v/>
      </c>
      <c r="P57" s="108" t="str">
        <f>IF($B57="","",VLOOKUP($B57,目次!$B$9:$R$15,17,0))</f>
        <v/>
      </c>
      <c r="Q57" s="26"/>
    </row>
    <row r="58" spans="2:17" ht="34.5" customHeight="1">
      <c r="B58" s="15"/>
      <c r="C58" s="24" t="str">
        <f>IF($B58="","",VLOOKUP($B58,目次!$B$9:$Q$14,2,0))</f>
        <v/>
      </c>
      <c r="D58" s="84">
        <f t="shared" si="0"/>
        <v>0</v>
      </c>
      <c r="E58" s="53" t="str">
        <f>IF($B58="","",VLOOKUP($B58,目次!$B$9:$Q$14,6,0))</f>
        <v/>
      </c>
      <c r="F58" s="26"/>
      <c r="G58" s="80" t="str">
        <f>IF($B58="","",VLOOKUP($B58,目次!$B$9:$Q$14,8,0))</f>
        <v/>
      </c>
      <c r="H58" s="130"/>
      <c r="I58" s="86" t="str">
        <f>IF($B58="","",VLOOKUP($B58,目次!$B$9:$Q$14,9,0))</f>
        <v/>
      </c>
      <c r="J58" s="108" t="str">
        <f>IF($B58="","",VLOOKUP($B58,目次!$B$9:$Q$14,11,0))</f>
        <v/>
      </c>
      <c r="K58" s="108" t="str">
        <f>IF($B58="","",VLOOKUP($B58,目次!$B$9:$Q$14,12,0))</f>
        <v/>
      </c>
      <c r="L58" s="108" t="str">
        <f>IF($B58="","",VLOOKUP($B58,目次!$B$9:$Q$14,13,0))</f>
        <v/>
      </c>
      <c r="M58" s="108" t="str">
        <f>IF($B58="","",VLOOKUP($B58,目次!$B$9:$Q$14,14,0))</f>
        <v/>
      </c>
      <c r="N58" s="108" t="str">
        <f>IF($B58="","",VLOOKUP($B58,目次!$B$9:$Q$14,15,0))</f>
        <v/>
      </c>
      <c r="O58" s="108" t="str">
        <f>IF($B58="","",VLOOKUP($B58,目次!$B$9:$Q$14,16,0))</f>
        <v/>
      </c>
      <c r="P58" s="108" t="str">
        <f>IF($B58="","",VLOOKUP($B58,目次!$B$9:$R$15,17,0))</f>
        <v/>
      </c>
      <c r="Q58" s="26"/>
    </row>
    <row r="59" spans="2:17" ht="34.5" customHeight="1">
      <c r="B59" s="15"/>
      <c r="C59" s="24" t="str">
        <f>IF($B59="","",VLOOKUP($B59,目次!$B$9:$Q$14,2,0))</f>
        <v/>
      </c>
      <c r="D59" s="84">
        <f t="shared" si="0"/>
        <v>0</v>
      </c>
      <c r="E59" s="53" t="str">
        <f>IF($B59="","",VLOOKUP($B59,目次!$B$9:$Q$14,6,0))</f>
        <v/>
      </c>
      <c r="F59" s="26"/>
      <c r="G59" s="80" t="str">
        <f>IF($B59="","",VLOOKUP($B59,目次!$B$9:$Q$14,8,0))</f>
        <v/>
      </c>
      <c r="H59" s="130"/>
      <c r="I59" s="86" t="str">
        <f>IF($B59="","",VLOOKUP($B59,目次!$B$9:$Q$14,9,0))</f>
        <v/>
      </c>
      <c r="J59" s="108" t="str">
        <f>IF($B59="","",VLOOKUP($B59,目次!$B$9:$Q$14,11,0))</f>
        <v/>
      </c>
      <c r="K59" s="108" t="str">
        <f>IF($B59="","",VLOOKUP($B59,目次!$B$9:$Q$14,12,0))</f>
        <v/>
      </c>
      <c r="L59" s="108" t="str">
        <f>IF($B59="","",VLOOKUP($B59,目次!$B$9:$Q$14,13,0))</f>
        <v/>
      </c>
      <c r="M59" s="108" t="str">
        <f>IF($B59="","",VLOOKUP($B59,目次!$B$9:$Q$14,14,0))</f>
        <v/>
      </c>
      <c r="N59" s="108" t="str">
        <f>IF($B59="","",VLOOKUP($B59,目次!$B$9:$Q$14,15,0))</f>
        <v/>
      </c>
      <c r="O59" s="108" t="str">
        <f>IF($B59="","",VLOOKUP($B59,目次!$B$9:$Q$14,16,0))</f>
        <v/>
      </c>
      <c r="P59" s="108" t="str">
        <f>IF($B59="","",VLOOKUP($B59,目次!$B$9:$R$15,17,0))</f>
        <v/>
      </c>
      <c r="Q59" s="26"/>
    </row>
    <row r="60" spans="2:17" ht="34.5" customHeight="1">
      <c r="B60" s="15"/>
      <c r="C60" s="24" t="str">
        <f>IF($B60="","",VLOOKUP($B60,目次!$B$9:$Q$14,2,0))</f>
        <v/>
      </c>
      <c r="D60" s="84">
        <f t="shared" si="0"/>
        <v>0</v>
      </c>
      <c r="E60" s="53" t="str">
        <f>IF($B60="","",VLOOKUP($B60,目次!$B$9:$Q$14,6,0))</f>
        <v/>
      </c>
      <c r="F60" s="26"/>
      <c r="G60" s="80" t="str">
        <f>IF($B60="","",VLOOKUP($B60,目次!$B$9:$Q$14,8,0))</f>
        <v/>
      </c>
      <c r="H60" s="130"/>
      <c r="I60" s="86" t="str">
        <f>IF($B60="","",VLOOKUP($B60,目次!$B$9:$Q$14,9,0))</f>
        <v/>
      </c>
      <c r="J60" s="108" t="str">
        <f>IF($B60="","",VLOOKUP($B60,目次!$B$9:$Q$14,11,0))</f>
        <v/>
      </c>
      <c r="K60" s="108" t="str">
        <f>IF($B60="","",VLOOKUP($B60,目次!$B$9:$Q$14,12,0))</f>
        <v/>
      </c>
      <c r="L60" s="108" t="str">
        <f>IF($B60="","",VLOOKUP($B60,目次!$B$9:$Q$14,13,0))</f>
        <v/>
      </c>
      <c r="M60" s="108" t="str">
        <f>IF($B60="","",VLOOKUP($B60,目次!$B$9:$Q$14,14,0))</f>
        <v/>
      </c>
      <c r="N60" s="108" t="str">
        <f>IF($B60="","",VLOOKUP($B60,目次!$B$9:$Q$14,15,0))</f>
        <v/>
      </c>
      <c r="O60" s="108" t="str">
        <f>IF($B60="","",VLOOKUP($B60,目次!$B$9:$Q$14,16,0))</f>
        <v/>
      </c>
      <c r="P60" s="108" t="str">
        <f>IF($B60="","",VLOOKUP($B60,目次!$B$9:$R$15,17,0))</f>
        <v/>
      </c>
      <c r="Q60" s="26"/>
    </row>
    <row r="61" spans="2:17" ht="34.5" customHeight="1">
      <c r="B61" s="15"/>
      <c r="C61" s="24" t="str">
        <f>IF($B61="","",VLOOKUP($B61,目次!$B$9:$Q$14,2,0))</f>
        <v/>
      </c>
      <c r="D61" s="84">
        <f t="shared" si="0"/>
        <v>0</v>
      </c>
      <c r="E61" s="53" t="str">
        <f>IF($B61="","",VLOOKUP($B61,目次!$B$9:$Q$14,6,0))</f>
        <v/>
      </c>
      <c r="F61" s="26"/>
      <c r="G61" s="80" t="str">
        <f>IF($B61="","",VLOOKUP($B61,目次!$B$9:$Q$14,8,0))</f>
        <v/>
      </c>
      <c r="H61" s="130"/>
      <c r="I61" s="86" t="str">
        <f>IF($B61="","",VLOOKUP($B61,目次!$B$9:$Q$14,9,0))</f>
        <v/>
      </c>
      <c r="J61" s="108" t="str">
        <f>IF($B61="","",VLOOKUP($B61,目次!$B$9:$Q$14,11,0))</f>
        <v/>
      </c>
      <c r="K61" s="108" t="str">
        <f>IF($B61="","",VLOOKUP($B61,目次!$B$9:$Q$14,12,0))</f>
        <v/>
      </c>
      <c r="L61" s="108" t="str">
        <f>IF($B61="","",VLOOKUP($B61,目次!$B$9:$Q$14,13,0))</f>
        <v/>
      </c>
      <c r="M61" s="108" t="str">
        <f>IF($B61="","",VLOOKUP($B61,目次!$B$9:$Q$14,14,0))</f>
        <v/>
      </c>
      <c r="N61" s="108" t="str">
        <f>IF($B61="","",VLOOKUP($B61,目次!$B$9:$Q$14,15,0))</f>
        <v/>
      </c>
      <c r="O61" s="108" t="str">
        <f>IF($B61="","",VLOOKUP($B61,目次!$B$9:$Q$14,16,0))</f>
        <v/>
      </c>
      <c r="P61" s="108" t="str">
        <f>IF($B61="","",VLOOKUP($B61,目次!$B$9:$R$15,17,0))</f>
        <v/>
      </c>
      <c r="Q61" s="26"/>
    </row>
    <row r="62" spans="2:17" ht="34.5" customHeight="1">
      <c r="B62" s="15"/>
      <c r="C62" s="24" t="str">
        <f>IF($B62="","",VLOOKUP($B62,目次!$B$9:$Q$14,2,0))</f>
        <v/>
      </c>
      <c r="D62" s="84">
        <f t="shared" si="0"/>
        <v>0</v>
      </c>
      <c r="E62" s="53" t="str">
        <f>IF($B62="","",VLOOKUP($B62,目次!$B$9:$Q$14,6,0))</f>
        <v/>
      </c>
      <c r="F62" s="26"/>
      <c r="G62" s="80" t="str">
        <f>IF($B62="","",VLOOKUP($B62,目次!$B$9:$Q$14,8,0))</f>
        <v/>
      </c>
      <c r="H62" s="130"/>
      <c r="I62" s="86" t="str">
        <f>IF($B62="","",VLOOKUP($B62,目次!$B$9:$Q$14,9,0))</f>
        <v/>
      </c>
      <c r="J62" s="108" t="str">
        <f>IF($B62="","",VLOOKUP($B62,目次!$B$9:$Q$14,11,0))</f>
        <v/>
      </c>
      <c r="K62" s="108" t="str">
        <f>IF($B62="","",VLOOKUP($B62,目次!$B$9:$Q$14,12,0))</f>
        <v/>
      </c>
      <c r="L62" s="108" t="str">
        <f>IF($B62="","",VLOOKUP($B62,目次!$B$9:$Q$14,13,0))</f>
        <v/>
      </c>
      <c r="M62" s="108" t="str">
        <f>IF($B62="","",VLOOKUP($B62,目次!$B$9:$Q$14,14,0))</f>
        <v/>
      </c>
      <c r="N62" s="108" t="str">
        <f>IF($B62="","",VLOOKUP($B62,目次!$B$9:$Q$14,15,0))</f>
        <v/>
      </c>
      <c r="O62" s="108" t="str">
        <f>IF($B62="","",VLOOKUP($B62,目次!$B$9:$Q$14,16,0))</f>
        <v/>
      </c>
      <c r="P62" s="108" t="str">
        <f>IF($B62="","",VLOOKUP($B62,目次!$B$9:$R$15,17,0))</f>
        <v/>
      </c>
      <c r="Q62" s="26"/>
    </row>
    <row r="63" spans="2:17" ht="34.5" customHeight="1">
      <c r="B63" s="15"/>
      <c r="C63" s="24" t="str">
        <f>IF($B63="","",VLOOKUP($B63,目次!$B$9:$Q$14,2,0))</f>
        <v/>
      </c>
      <c r="D63" s="84">
        <f t="shared" si="0"/>
        <v>0</v>
      </c>
      <c r="E63" s="53" t="str">
        <f>IF($B63="","",VLOOKUP($B63,目次!$B$9:$Q$14,6,0))</f>
        <v/>
      </c>
      <c r="F63" s="26"/>
      <c r="G63" s="80" t="str">
        <f>IF($B63="","",VLOOKUP($B63,目次!$B$9:$Q$14,8,0))</f>
        <v/>
      </c>
      <c r="H63" s="130"/>
      <c r="I63" s="86" t="str">
        <f>IF($B63="","",VLOOKUP($B63,目次!$B$9:$Q$14,9,0))</f>
        <v/>
      </c>
      <c r="J63" s="108" t="str">
        <f>IF($B63="","",VLOOKUP($B63,目次!$B$9:$Q$14,11,0))</f>
        <v/>
      </c>
      <c r="K63" s="108" t="str">
        <f>IF($B63="","",VLOOKUP($B63,目次!$B$9:$Q$14,12,0))</f>
        <v/>
      </c>
      <c r="L63" s="108" t="str">
        <f>IF($B63="","",VLOOKUP($B63,目次!$B$9:$Q$14,13,0))</f>
        <v/>
      </c>
      <c r="M63" s="108" t="str">
        <f>IF($B63="","",VLOOKUP($B63,目次!$B$9:$Q$14,14,0))</f>
        <v/>
      </c>
      <c r="N63" s="108" t="str">
        <f>IF($B63="","",VLOOKUP($B63,目次!$B$9:$Q$14,15,0))</f>
        <v/>
      </c>
      <c r="O63" s="108" t="str">
        <f>IF($B63="","",VLOOKUP($B63,目次!$B$9:$Q$14,16,0))</f>
        <v/>
      </c>
      <c r="P63" s="108" t="str">
        <f>IF($B63="","",VLOOKUP($B63,目次!$B$9:$R$15,17,0))</f>
        <v/>
      </c>
      <c r="Q63" s="26"/>
    </row>
    <row r="64" spans="2:17" ht="34.5" customHeight="1">
      <c r="B64" s="15"/>
      <c r="C64" s="24" t="str">
        <f>IF($B64="","",VLOOKUP($B64,目次!$B$9:$Q$14,2,0))</f>
        <v/>
      </c>
      <c r="D64" s="84">
        <f t="shared" si="0"/>
        <v>0</v>
      </c>
      <c r="E64" s="53" t="str">
        <f>IF($B64="","",VLOOKUP($B64,目次!$B$9:$Q$14,6,0))</f>
        <v/>
      </c>
      <c r="F64" s="26"/>
      <c r="G64" s="80" t="str">
        <f>IF($B64="","",VLOOKUP($B64,目次!$B$9:$Q$14,8,0))</f>
        <v/>
      </c>
      <c r="H64" s="130"/>
      <c r="I64" s="86" t="str">
        <f>IF($B64="","",VLOOKUP($B64,目次!$B$9:$Q$14,9,0))</f>
        <v/>
      </c>
      <c r="J64" s="108" t="str">
        <f>IF($B64="","",VLOOKUP($B64,目次!$B$9:$Q$14,11,0))</f>
        <v/>
      </c>
      <c r="K64" s="108" t="str">
        <f>IF($B64="","",VLOOKUP($B64,目次!$B$9:$Q$14,12,0))</f>
        <v/>
      </c>
      <c r="L64" s="108" t="str">
        <f>IF($B64="","",VLOOKUP($B64,目次!$B$9:$Q$14,13,0))</f>
        <v/>
      </c>
      <c r="M64" s="108" t="str">
        <f>IF($B64="","",VLOOKUP($B64,目次!$B$9:$Q$14,14,0))</f>
        <v/>
      </c>
      <c r="N64" s="108" t="str">
        <f>IF($B64="","",VLOOKUP($B64,目次!$B$9:$Q$14,15,0))</f>
        <v/>
      </c>
      <c r="O64" s="108" t="str">
        <f>IF($B64="","",VLOOKUP($B64,目次!$B$9:$Q$14,16,0))</f>
        <v/>
      </c>
      <c r="P64" s="108" t="str">
        <f>IF($B64="","",VLOOKUP($B64,目次!$B$9:$R$15,17,0))</f>
        <v/>
      </c>
      <c r="Q64" s="26"/>
    </row>
    <row r="65" spans="2:17" ht="34.5" customHeight="1">
      <c r="B65" s="39"/>
      <c r="C65" s="24" t="str">
        <f>IF($B65="","",VLOOKUP($B65,目次!$B$9:$Q$14,2,0))</f>
        <v/>
      </c>
      <c r="D65" s="84">
        <f t="shared" si="0"/>
        <v>0</v>
      </c>
      <c r="E65" s="53" t="str">
        <f>IF($B65="","",VLOOKUP($B65,目次!$B$9:$Q$14,6,0))</f>
        <v/>
      </c>
      <c r="F65" s="26"/>
      <c r="G65" s="80" t="str">
        <f>IF($B65="","",VLOOKUP($B65,目次!$B$9:$Q$14,8,0))</f>
        <v/>
      </c>
      <c r="H65" s="130"/>
      <c r="I65" s="86" t="str">
        <f>IF($B65="","",VLOOKUP($B65,目次!$B$9:$Q$14,9,0))</f>
        <v/>
      </c>
      <c r="J65" s="108" t="str">
        <f>IF($B65="","",VLOOKUP($B65,目次!$B$9:$Q$14,11,0))</f>
        <v/>
      </c>
      <c r="K65" s="108" t="str">
        <f>IF($B65="","",VLOOKUP($B65,目次!$B$9:$Q$14,12,0))</f>
        <v/>
      </c>
      <c r="L65" s="108" t="str">
        <f>IF($B65="","",VLOOKUP($B65,目次!$B$9:$Q$14,13,0))</f>
        <v/>
      </c>
      <c r="M65" s="108" t="str">
        <f>IF($B65="","",VLOOKUP($B65,目次!$B$9:$Q$14,14,0))</f>
        <v/>
      </c>
      <c r="N65" s="108" t="str">
        <f>IF($B65="","",VLOOKUP($B65,目次!$B$9:$Q$14,15,0))</f>
        <v/>
      </c>
      <c r="O65" s="108" t="str">
        <f>IF($B65="","",VLOOKUP($B65,目次!$B$9:$Q$14,16,0))</f>
        <v/>
      </c>
      <c r="P65" s="108" t="str">
        <f>IF($B65="","",VLOOKUP($B65,目次!$B$9:$R$15,17,0))</f>
        <v/>
      </c>
      <c r="Q65" s="26"/>
    </row>
    <row r="66" spans="2:17" ht="34.5" customHeight="1">
      <c r="B66" s="13"/>
      <c r="C66" s="24" t="str">
        <f>IF($B66="","",VLOOKUP($B66,目次!$B$9:$Q$14,2,0))</f>
        <v/>
      </c>
      <c r="D66" s="84">
        <f t="shared" si="0"/>
        <v>0</v>
      </c>
      <c r="E66" s="53" t="str">
        <f>IF($B66="","",VLOOKUP($B66,目次!$B$9:$Q$14,6,0))</f>
        <v/>
      </c>
      <c r="F66" s="26"/>
      <c r="G66" s="80" t="str">
        <f>IF($B66="","",VLOOKUP($B66,目次!$B$9:$Q$14,8,0))</f>
        <v/>
      </c>
      <c r="H66" s="130"/>
      <c r="I66" s="86" t="str">
        <f>IF($B66="","",VLOOKUP($B66,目次!$B$9:$Q$14,9,0))</f>
        <v/>
      </c>
      <c r="J66" s="108" t="str">
        <f>IF($B66="","",VLOOKUP($B66,目次!$B$9:$Q$14,11,0))</f>
        <v/>
      </c>
      <c r="K66" s="108" t="str">
        <f>IF($B66="","",VLOOKUP($B66,目次!$B$9:$Q$14,12,0))</f>
        <v/>
      </c>
      <c r="L66" s="108" t="str">
        <f>IF($B66="","",VLOOKUP($B66,目次!$B$9:$Q$14,13,0))</f>
        <v/>
      </c>
      <c r="M66" s="108" t="str">
        <f>IF($B66="","",VLOOKUP($B66,目次!$B$9:$Q$14,14,0))</f>
        <v/>
      </c>
      <c r="N66" s="108" t="str">
        <f>IF($B66="","",VLOOKUP($B66,目次!$B$9:$Q$14,15,0))</f>
        <v/>
      </c>
      <c r="O66" s="108" t="str">
        <f>IF($B66="","",VLOOKUP($B66,目次!$B$9:$Q$14,16,0))</f>
        <v/>
      </c>
      <c r="P66" s="108" t="str">
        <f>IF($B66="","",VLOOKUP($B66,目次!$B$9:$R$15,17,0))</f>
        <v/>
      </c>
      <c r="Q66" s="26"/>
    </row>
    <row r="67" spans="2:17" ht="34.5" customHeight="1">
      <c r="B67" s="39"/>
      <c r="C67" s="24" t="str">
        <f>IF($B67="","",VLOOKUP($B67,目次!$B$9:$Q$14,2,0))</f>
        <v/>
      </c>
      <c r="D67" s="84">
        <f t="shared" si="0"/>
        <v>0</v>
      </c>
      <c r="E67" s="53" t="str">
        <f>IF($B67="","",VLOOKUP($B67,目次!$B$9:$Q$14,6,0))</f>
        <v/>
      </c>
      <c r="F67" s="26"/>
      <c r="G67" s="80" t="str">
        <f>IF($B67="","",VLOOKUP($B67,目次!$B$9:$Q$14,8,0))</f>
        <v/>
      </c>
      <c r="H67" s="130"/>
      <c r="I67" s="86" t="str">
        <f>IF($B67="","",VLOOKUP($B67,目次!$B$9:$Q$14,9,0))</f>
        <v/>
      </c>
      <c r="J67" s="108" t="str">
        <f>IF($B67="","",VLOOKUP($B67,目次!$B$9:$Q$14,11,0))</f>
        <v/>
      </c>
      <c r="K67" s="108" t="str">
        <f>IF($B67="","",VLOOKUP($B67,目次!$B$9:$Q$14,12,0))</f>
        <v/>
      </c>
      <c r="L67" s="108" t="str">
        <f>IF($B67="","",VLOOKUP($B67,目次!$B$9:$Q$14,13,0))</f>
        <v/>
      </c>
      <c r="M67" s="108" t="str">
        <f>IF($B67="","",VLOOKUP($B67,目次!$B$9:$Q$14,14,0))</f>
        <v/>
      </c>
      <c r="N67" s="108" t="str">
        <f>IF($B67="","",VLOOKUP($B67,目次!$B$9:$Q$14,15,0))</f>
        <v/>
      </c>
      <c r="O67" s="108" t="str">
        <f>IF($B67="","",VLOOKUP($B67,目次!$B$9:$Q$14,16,0))</f>
        <v/>
      </c>
      <c r="P67" s="108" t="str">
        <f>IF($B67="","",VLOOKUP($B67,目次!$B$9:$R$15,17,0))</f>
        <v/>
      </c>
      <c r="Q67" s="26"/>
    </row>
    <row r="68" spans="2:17" ht="34.5" customHeight="1">
      <c r="B68" s="13"/>
      <c r="C68" s="24" t="str">
        <f>IF($B68="","",VLOOKUP($B68,目次!$B$9:$Q$14,2,0))</f>
        <v/>
      </c>
      <c r="D68" s="84">
        <f t="shared" si="0"/>
        <v>0</v>
      </c>
      <c r="E68" s="53" t="str">
        <f>IF($B68="","",VLOOKUP($B68,目次!$B$9:$Q$14,6,0))</f>
        <v/>
      </c>
      <c r="F68" s="26"/>
      <c r="G68" s="80" t="str">
        <f>IF($B68="","",VLOOKUP($B68,目次!$B$9:$Q$14,8,0))</f>
        <v/>
      </c>
      <c r="H68" s="130"/>
      <c r="I68" s="86" t="str">
        <f>IF($B68="","",VLOOKUP($B68,目次!$B$9:$Q$14,9,0))</f>
        <v/>
      </c>
      <c r="J68" s="108" t="str">
        <f>IF($B68="","",VLOOKUP($B68,目次!$B$9:$Q$14,11,0))</f>
        <v/>
      </c>
      <c r="K68" s="108" t="str">
        <f>IF($B68="","",VLOOKUP($B68,目次!$B$9:$Q$14,12,0))</f>
        <v/>
      </c>
      <c r="L68" s="108" t="str">
        <f>IF($B68="","",VLOOKUP($B68,目次!$B$9:$Q$14,13,0))</f>
        <v/>
      </c>
      <c r="M68" s="108" t="str">
        <f>IF($B68="","",VLOOKUP($B68,目次!$B$9:$Q$14,14,0))</f>
        <v/>
      </c>
      <c r="N68" s="108" t="str">
        <f>IF($B68="","",VLOOKUP($B68,目次!$B$9:$Q$14,15,0))</f>
        <v/>
      </c>
      <c r="O68" s="108" t="str">
        <f>IF($B68="","",VLOOKUP($B68,目次!$B$9:$Q$14,16,0))</f>
        <v/>
      </c>
      <c r="P68" s="108" t="str">
        <f>IF($B68="","",VLOOKUP($B68,目次!$B$9:$R$15,17,0))</f>
        <v/>
      </c>
      <c r="Q68" s="26"/>
    </row>
    <row r="69" spans="2:17" ht="34.5" customHeight="1">
      <c r="B69" s="39"/>
      <c r="C69" s="24" t="str">
        <f>IF($B69="","",VLOOKUP($B69,目次!$B$9:$Q$14,2,0))</f>
        <v/>
      </c>
      <c r="D69" s="84">
        <f t="shared" si="0"/>
        <v>0</v>
      </c>
      <c r="E69" s="53" t="str">
        <f>IF($B69="","",VLOOKUP($B69,目次!$B$9:$Q$14,6,0))</f>
        <v/>
      </c>
      <c r="F69" s="26"/>
      <c r="G69" s="80" t="str">
        <f>IF($B69="","",VLOOKUP($B69,目次!$B$9:$Q$14,8,0))</f>
        <v/>
      </c>
      <c r="H69" s="130"/>
      <c r="I69" s="86" t="str">
        <f>IF($B69="","",VLOOKUP($B69,目次!$B$9:$Q$14,9,0))</f>
        <v/>
      </c>
      <c r="J69" s="108" t="str">
        <f>IF($B69="","",VLOOKUP($B69,目次!$B$9:$Q$14,11,0))</f>
        <v/>
      </c>
      <c r="K69" s="108" t="str">
        <f>IF($B69="","",VLOOKUP($B69,目次!$B$9:$Q$14,12,0))</f>
        <v/>
      </c>
      <c r="L69" s="108" t="str">
        <f>IF($B69="","",VLOOKUP($B69,目次!$B$9:$Q$14,13,0))</f>
        <v/>
      </c>
      <c r="M69" s="108" t="str">
        <f>IF($B69="","",VLOOKUP($B69,目次!$B$9:$Q$14,14,0))</f>
        <v/>
      </c>
      <c r="N69" s="108" t="str">
        <f>IF($B69="","",VLOOKUP($B69,目次!$B$9:$Q$14,15,0))</f>
        <v/>
      </c>
      <c r="O69" s="108" t="str">
        <f>IF($B69="","",VLOOKUP($B69,目次!$B$9:$Q$14,16,0))</f>
        <v/>
      </c>
      <c r="P69" s="108" t="str">
        <f>IF($B69="","",VLOOKUP($B69,目次!$B$9:$R$15,17,0))</f>
        <v/>
      </c>
      <c r="Q69" s="26"/>
    </row>
    <row r="70" spans="2:17" ht="34.5" customHeight="1">
      <c r="B70" s="13"/>
      <c r="C70" s="24" t="str">
        <f>IF($B70="","",VLOOKUP($B70,目次!$B$9:$Q$14,2,0))</f>
        <v/>
      </c>
      <c r="D70" s="84">
        <f t="shared" si="0"/>
        <v>0</v>
      </c>
      <c r="E70" s="53" t="str">
        <f>IF($B70="","",VLOOKUP($B70,目次!$B$9:$Q$14,6,0))</f>
        <v/>
      </c>
      <c r="F70" s="26"/>
      <c r="G70" s="80" t="str">
        <f>IF($B70="","",VLOOKUP($B70,目次!$B$9:$Q$14,8,0))</f>
        <v/>
      </c>
      <c r="H70" s="130"/>
      <c r="I70" s="86" t="str">
        <f>IF($B70="","",VLOOKUP($B70,目次!$B$9:$Q$14,9,0))</f>
        <v/>
      </c>
      <c r="J70" s="108" t="str">
        <f>IF($B70="","",VLOOKUP($B70,目次!$B$9:$Q$14,11,0))</f>
        <v/>
      </c>
      <c r="K70" s="108" t="str">
        <f>IF($B70="","",VLOOKUP($B70,目次!$B$9:$Q$14,12,0))</f>
        <v/>
      </c>
      <c r="L70" s="108" t="str">
        <f>IF($B70="","",VLOOKUP($B70,目次!$B$9:$Q$14,13,0))</f>
        <v/>
      </c>
      <c r="M70" s="108" t="str">
        <f>IF($B70="","",VLOOKUP($B70,目次!$B$9:$Q$14,14,0))</f>
        <v/>
      </c>
      <c r="N70" s="108" t="str">
        <f>IF($B70="","",VLOOKUP($B70,目次!$B$9:$Q$14,15,0))</f>
        <v/>
      </c>
      <c r="O70" s="108" t="str">
        <f>IF($B70="","",VLOOKUP($B70,目次!$B$9:$Q$14,16,0))</f>
        <v/>
      </c>
      <c r="P70" s="108" t="str">
        <f>IF($B70="","",VLOOKUP($B70,目次!$B$9:$R$15,17,0))</f>
        <v/>
      </c>
      <c r="Q70" s="26"/>
    </row>
    <row r="71" spans="2:17" ht="34.5" customHeight="1">
      <c r="B71" s="39"/>
      <c r="C71" s="24" t="str">
        <f>IF($B71="","",VLOOKUP($B71,目次!$B$9:$Q$14,2,0))</f>
        <v/>
      </c>
      <c r="D71" s="84">
        <f t="shared" si="0"/>
        <v>0</v>
      </c>
      <c r="E71" s="53" t="str">
        <f>IF($B71="","",VLOOKUP($B71,目次!$B$9:$Q$14,6,0))</f>
        <v/>
      </c>
      <c r="F71" s="26"/>
      <c r="G71" s="80" t="str">
        <f>IF($B71="","",VLOOKUP($B71,目次!$B$9:$Q$14,8,0))</f>
        <v/>
      </c>
      <c r="H71" s="130"/>
      <c r="I71" s="86" t="str">
        <f>IF($B71="","",VLOOKUP($B71,目次!$B$9:$Q$14,9,0))</f>
        <v/>
      </c>
      <c r="J71" s="108" t="str">
        <f>IF($B71="","",VLOOKUP($B71,目次!$B$9:$Q$14,11,0))</f>
        <v/>
      </c>
      <c r="K71" s="108" t="str">
        <f>IF($B71="","",VLOOKUP($B71,目次!$B$9:$Q$14,12,0))</f>
        <v/>
      </c>
      <c r="L71" s="108" t="str">
        <f>IF($B71="","",VLOOKUP($B71,目次!$B$9:$Q$14,13,0))</f>
        <v/>
      </c>
      <c r="M71" s="108" t="str">
        <f>IF($B71="","",VLOOKUP($B71,目次!$B$9:$Q$14,14,0))</f>
        <v/>
      </c>
      <c r="N71" s="108" t="str">
        <f>IF($B71="","",VLOOKUP($B71,目次!$B$9:$Q$14,15,0))</f>
        <v/>
      </c>
      <c r="O71" s="108" t="str">
        <f>IF($B71="","",VLOOKUP($B71,目次!$B$9:$Q$14,16,0))</f>
        <v/>
      </c>
      <c r="P71" s="108" t="str">
        <f>IF($B71="","",VLOOKUP($B71,目次!$B$9:$R$15,17,0))</f>
        <v/>
      </c>
      <c r="Q71" s="26"/>
    </row>
    <row r="72" spans="2:17" ht="34.5" customHeight="1">
      <c r="B72" s="13"/>
      <c r="C72" s="24" t="str">
        <f>IF($B72="","",VLOOKUP($B72,目次!$B$9:$Q$14,2,0))</f>
        <v/>
      </c>
      <c r="D72" s="84">
        <f t="shared" si="0"/>
        <v>0</v>
      </c>
      <c r="E72" s="53" t="str">
        <f>IF($B72="","",VLOOKUP($B72,目次!$B$9:$Q$14,6,0))</f>
        <v/>
      </c>
      <c r="F72" s="26"/>
      <c r="G72" s="80" t="str">
        <f>IF($B72="","",VLOOKUP($B72,目次!$B$9:$Q$14,8,0))</f>
        <v/>
      </c>
      <c r="H72" s="130"/>
      <c r="I72" s="86" t="str">
        <f>IF($B72="","",VLOOKUP($B72,目次!$B$9:$Q$14,9,0))</f>
        <v/>
      </c>
      <c r="J72" s="108" t="str">
        <f>IF($B72="","",VLOOKUP($B72,目次!$B$9:$Q$14,11,0))</f>
        <v/>
      </c>
      <c r="K72" s="108" t="str">
        <f>IF($B72="","",VLOOKUP($B72,目次!$B$9:$Q$14,12,0))</f>
        <v/>
      </c>
      <c r="L72" s="108" t="str">
        <f>IF($B72="","",VLOOKUP($B72,目次!$B$9:$Q$14,13,0))</f>
        <v/>
      </c>
      <c r="M72" s="108" t="str">
        <f>IF($B72="","",VLOOKUP($B72,目次!$B$9:$Q$14,14,0))</f>
        <v/>
      </c>
      <c r="N72" s="108" t="str">
        <f>IF($B72="","",VLOOKUP($B72,目次!$B$9:$Q$14,15,0))</f>
        <v/>
      </c>
      <c r="O72" s="108" t="str">
        <f>IF($B72="","",VLOOKUP($B72,目次!$B$9:$Q$14,16,0))</f>
        <v/>
      </c>
      <c r="P72" s="108" t="str">
        <f>IF($B72="","",VLOOKUP($B72,目次!$B$9:$R$15,17,0))</f>
        <v/>
      </c>
      <c r="Q72" s="26"/>
    </row>
    <row r="73" spans="2:17" ht="34.5" customHeight="1">
      <c r="B73" s="39"/>
      <c r="C73" s="24" t="str">
        <f>IF($B73="","",VLOOKUP($B73,目次!$B$9:$Q$14,2,0))</f>
        <v/>
      </c>
      <c r="D73" s="84">
        <f t="shared" si="0"/>
        <v>0</v>
      </c>
      <c r="E73" s="53" t="str">
        <f>IF($B73="","",VLOOKUP($B73,目次!$B$9:$Q$14,6,0))</f>
        <v/>
      </c>
      <c r="F73" s="26"/>
      <c r="G73" s="80" t="str">
        <f>IF($B73="","",VLOOKUP($B73,目次!$B$9:$Q$14,8,0))</f>
        <v/>
      </c>
      <c r="H73" s="130"/>
      <c r="I73" s="86" t="str">
        <f>IF($B73="","",VLOOKUP($B73,目次!$B$9:$Q$14,9,0))</f>
        <v/>
      </c>
      <c r="J73" s="108" t="str">
        <f>IF($B73="","",VLOOKUP($B73,目次!$B$9:$Q$14,11,0))</f>
        <v/>
      </c>
      <c r="K73" s="108" t="str">
        <f>IF($B73="","",VLOOKUP($B73,目次!$B$9:$Q$14,12,0))</f>
        <v/>
      </c>
      <c r="L73" s="108" t="str">
        <f>IF($B73="","",VLOOKUP($B73,目次!$B$9:$Q$14,13,0))</f>
        <v/>
      </c>
      <c r="M73" s="108" t="str">
        <f>IF($B73="","",VLOOKUP($B73,目次!$B$9:$Q$14,14,0))</f>
        <v/>
      </c>
      <c r="N73" s="108" t="str">
        <f>IF($B73="","",VLOOKUP($B73,目次!$B$9:$Q$14,15,0))</f>
        <v/>
      </c>
      <c r="O73" s="108" t="str">
        <f>IF($B73="","",VLOOKUP($B73,目次!$B$9:$Q$14,16,0))</f>
        <v/>
      </c>
      <c r="P73" s="108" t="str">
        <f>IF($B73="","",VLOOKUP($B73,目次!$B$9:$R$15,17,0))</f>
        <v/>
      </c>
      <c r="Q73" s="26"/>
    </row>
    <row r="74" spans="2:17" ht="34.5" customHeight="1">
      <c r="B74" s="13"/>
      <c r="C74" s="24" t="str">
        <f>IF($B74="","",VLOOKUP($B74,目次!$B$9:$Q$14,2,0))</f>
        <v/>
      </c>
      <c r="D74" s="84">
        <f t="shared" si="0"/>
        <v>0</v>
      </c>
      <c r="E74" s="53" t="str">
        <f>IF($B74="","",VLOOKUP($B74,目次!$B$9:$Q$14,6,0))</f>
        <v/>
      </c>
      <c r="F74" s="26"/>
      <c r="G74" s="80" t="str">
        <f>IF($B74="","",VLOOKUP($B74,目次!$B$9:$Q$14,8,0))</f>
        <v/>
      </c>
      <c r="H74" s="130"/>
      <c r="I74" s="86" t="str">
        <f>IF($B74="","",VLOOKUP($B74,目次!$B$9:$Q$14,9,0))</f>
        <v/>
      </c>
      <c r="J74" s="108" t="str">
        <f>IF($B74="","",VLOOKUP($B74,目次!$B$9:$Q$14,11,0))</f>
        <v/>
      </c>
      <c r="K74" s="108" t="str">
        <f>IF($B74="","",VLOOKUP($B74,目次!$B$9:$Q$14,12,0))</f>
        <v/>
      </c>
      <c r="L74" s="108" t="str">
        <f>IF($B74="","",VLOOKUP($B74,目次!$B$9:$Q$14,13,0))</f>
        <v/>
      </c>
      <c r="M74" s="108" t="str">
        <f>IF($B74="","",VLOOKUP($B74,目次!$B$9:$Q$14,14,0))</f>
        <v/>
      </c>
      <c r="N74" s="108" t="str">
        <f>IF($B74="","",VLOOKUP($B74,目次!$B$9:$Q$14,15,0))</f>
        <v/>
      </c>
      <c r="O74" s="108" t="str">
        <f>IF($B74="","",VLOOKUP($B74,目次!$B$9:$Q$14,16,0))</f>
        <v/>
      </c>
      <c r="P74" s="108" t="str">
        <f>IF($B74="","",VLOOKUP($B74,目次!$B$9:$R$15,17,0))</f>
        <v/>
      </c>
      <c r="Q74" s="26"/>
    </row>
    <row r="75" spans="2:17">
      <c r="J75" s="108" t="str">
        <f>IF($B75="","",VLOOKUP($B75,目次!$B$9:$Q$14,12,0))</f>
        <v/>
      </c>
      <c r="K75" s="108" t="str">
        <f>IF($B75="","",VLOOKUP($B75,目次!$B$9:$Q$14,13,0))</f>
        <v/>
      </c>
      <c r="L75" s="108" t="str">
        <f>IF($B75="","",VLOOKUP($B75,目次!$B$9:$Q$14,14,0))</f>
        <v/>
      </c>
      <c r="M75" s="108" t="str">
        <f>IF($B75="","",VLOOKUP($B75,目次!$B$9:$Q$14,15,0))</f>
        <v/>
      </c>
      <c r="N75" s="108" t="str">
        <f>IF($B75="","",VLOOKUP($B75,目次!$B$9:$Q$14,16,0))</f>
        <v/>
      </c>
      <c r="O75" s="108"/>
      <c r="P75" s="108" t="str">
        <f>IF($B75="","",VLOOKUP($B75,目次!$B$9:$Q$14,16,0))</f>
        <v/>
      </c>
    </row>
    <row r="76" spans="2:17">
      <c r="L76" s="108" t="str">
        <f>IF($B76="","",VLOOKUP($B76,目次!$B$9:$Q$14,14,0))</f>
        <v/>
      </c>
      <c r="M76" s="108" t="str">
        <f>IF($B76="","",VLOOKUP($B76,目次!$B$9:$Q$14,15,0))</f>
        <v/>
      </c>
      <c r="N76" s="108" t="str">
        <f>IF($B76="","",VLOOKUP($B76,目次!$B$9:$Q$14,16,0))</f>
        <v/>
      </c>
      <c r="O76" s="108"/>
      <c r="P76" s="108" t="str">
        <f>IF($B76="","",VLOOKUP($B76,目次!$B$9:$Q$14,16,0))</f>
        <v/>
      </c>
    </row>
  </sheetData>
  <sheetProtection formatRows="0" selectLockedCells="1" selectUnlockedCells="1"/>
  <protectedRanges>
    <protectedRange sqref="Q11:Q74 L11:P76 E11:I74 J11:K75" name="範囲2"/>
    <protectedRange sqref="B11:B74" name="範囲1"/>
    <protectedRange sqref="C5" name="範囲4"/>
  </protectedRanges>
  <mergeCells count="15">
    <mergeCell ref="G8:G9"/>
    <mergeCell ref="D5:F5"/>
    <mergeCell ref="Q8:Q9"/>
    <mergeCell ref="B7:B9"/>
    <mergeCell ref="J7:K7"/>
    <mergeCell ref="J8:K8"/>
    <mergeCell ref="E8:E9"/>
    <mergeCell ref="F8:F9"/>
    <mergeCell ref="I8:I9"/>
    <mergeCell ref="L7:P7"/>
    <mergeCell ref="J9:K9"/>
    <mergeCell ref="L9:M9"/>
    <mergeCell ref="N9:P9"/>
    <mergeCell ref="L8:M8"/>
    <mergeCell ref="N8:P8"/>
  </mergeCells>
  <phoneticPr fontId="1"/>
  <conditionalFormatting sqref="L75:P76 L11:N74 P11:Q74 I11:I74 J11:K75">
    <cfRule type="containsText" dxfId="3" priority="23" operator="containsText" text="入力不要">
      <formula>NOT(ISERROR(SEARCH("入力不要",I11)))</formula>
    </cfRule>
  </conditionalFormatting>
  <conditionalFormatting sqref="E11:E74 G11:G74">
    <cfRule type="cellIs" dxfId="2" priority="16" operator="equal">
      <formula>0</formula>
    </cfRule>
  </conditionalFormatting>
  <conditionalFormatting sqref="G11:G74">
    <cfRule type="cellIs" dxfId="1" priority="15" operator="equal">
      <formula>"入力不要"</formula>
    </cfRule>
  </conditionalFormatting>
  <conditionalFormatting sqref="O11:O74">
    <cfRule type="containsText" dxfId="0" priority="1" operator="containsText" text="入力不要">
      <formula>NOT(ISERROR(SEARCH("入力不要",O11)))</formula>
    </cfRule>
  </conditionalFormatting>
  <dataValidations xWindow="681" yWindow="351" count="5">
    <dataValidation imeMode="on" allowBlank="1" showInputMessage="1" showErrorMessage="1" sqref="I8 F10:G10 I10 F7:H7 F8:G8"/>
    <dataValidation allowBlank="1" showInputMessage="1" showErrorMessage="1" prompt="氏と名の間は1字空ける。_x000a_○○　○○" sqref="F11:F74"/>
    <dataValidation type="list" allowBlank="1" showInputMessage="1" prompt="③を記入すると自動表示されます。" sqref="C11:C74">
      <formula1>#REF!</formula1>
    </dataValidation>
    <dataValidation allowBlank="1" showInputMessage="1" showErrorMessage="1" prompt="①を入力すると自動表示されます。" sqref="D11:D74"/>
    <dataValidation type="textLength" operator="equal" allowBlank="1" showInputMessage="1" showErrorMessage="1" sqref="H11:H74">
      <formula1>7</formula1>
    </dataValidation>
  </dataValidations>
  <hyperlinks>
    <hyperlink ref="J10" location="入力例!A1" display="入力例シートへ"/>
    <hyperlink ref="B10" location="目次!A1" display="目次シートへ"/>
  </hyperlinks>
  <pageMargins left="0.25" right="0.25" top="0.75" bottom="0.75" header="0.3" footer="0.3"/>
  <pageSetup paperSize="9" scale="52" fitToHeight="0" orientation="landscape" r:id="rId1"/>
  <headerFooter alignWithMargins="0"/>
  <rowBreaks count="1" manualBreakCount="1">
    <brk id="21" min="1" max="16" man="1"/>
  </rowBreaks>
  <ignoredErrors>
    <ignoredError sqref="G75:I7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681" yWindow="351" count="12">
        <x14:dataValidation type="list" allowBlank="1" showInputMessage="1" showErrorMessage="1">
          <x14:formula1>
            <xm:f>リスト!$E$3:$E$7</xm:f>
          </x14:formula1>
          <xm:sqref>J76:K1048576</xm:sqref>
        </x14:dataValidation>
        <x14:dataValidation type="list" allowBlank="1" showInputMessage="1" showErrorMessage="1">
          <x14:formula1>
            <xm:f>リスト!$F$3:$F$6</xm:f>
          </x14:formula1>
          <xm:sqref>L77:P1048576</xm:sqref>
        </x14:dataValidation>
        <x14:dataValidation type="list" allowBlank="1" showInputMessage="1" showErrorMessage="1">
          <x14:formula1>
            <xm:f>リスト!$F$3:$F$7</xm:f>
          </x14:formula1>
          <xm:sqref>L75:P76</xm:sqref>
        </x14:dataValidation>
        <x14:dataValidation type="list" allowBlank="1" showInputMessage="1" showErrorMessage="1">
          <x14:formula1>
            <xm:f>リスト!$E$3:$E$8</xm:f>
          </x14:formula1>
          <xm:sqref>J75:K75</xm:sqref>
        </x14:dataValidation>
        <x14:dataValidation type="list" allowBlank="1" showInputMessage="1" showErrorMessage="1">
          <x14:formula1>
            <xm:f>目次!#REF!</xm:f>
          </x14:formula1>
          <xm:sqref>C2</xm:sqref>
        </x14:dataValidation>
        <x14:dataValidation type="list" allowBlank="1" showInputMessage="1" showErrorMessage="1">
          <x14:formula1>
            <xm:f>リスト!$G$3:$G$7</xm:f>
          </x14:formula1>
          <xm:sqref>O12:O74</xm:sqref>
        </x14:dataValidation>
        <x14:dataValidation type="list" allowBlank="1" showInputMessage="1">
          <x14:formula1>
            <xm:f>リスト!$F$3:$F$6</xm:f>
          </x14:formula1>
          <xm:sqref>L11:M74</xm:sqref>
        </x14:dataValidation>
        <x14:dataValidation type="list" allowBlank="1" showInputMessage="1">
          <x14:formula1>
            <xm:f>リスト!$G$3:$G$7</xm:f>
          </x14:formula1>
          <xm:sqref>N12:N74 N11:P11 P12:P74</xm:sqref>
        </x14:dataValidation>
        <x14:dataValidation type="list" allowBlank="1" showInputMessage="1" showErrorMessage="1">
          <x14:formula1>
            <xm:f>リスト!$C$16:$C$19</xm:f>
          </x14:formula1>
          <xm:sqref>G11:G74</xm:sqref>
        </x14:dataValidation>
        <x14:dataValidation type="list" allowBlank="1" showDropDown="1" showInputMessage="1">
          <x14:formula1>
            <xm:f>リスト!$A$3:$A$5</xm:f>
          </x14:formula1>
          <xm:sqref>E11:E74</xm:sqref>
        </x14:dataValidation>
        <x14:dataValidation type="list" operator="equal" allowBlank="1" showInputMessage="1">
          <x14:formula1>
            <xm:f>リスト!$D$5:$D$37</xm:f>
          </x14:formula1>
          <xm:sqref>I11:I74</xm:sqref>
        </x14:dataValidation>
        <x14:dataValidation type="list" allowBlank="1" showInputMessage="1">
          <x14:formula1>
            <xm:f>リスト!$E$3:$E$5</xm:f>
          </x14:formula1>
          <xm:sqref>J11:K74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Normal="140" zoomScaleSheetLayoutView="100" workbookViewId="0">
      <selection activeCell="C20" sqref="C20"/>
    </sheetView>
  </sheetViews>
  <sheetFormatPr defaultRowHeight="13.5"/>
  <cols>
    <col min="1" max="1" width="14.75" customWidth="1"/>
    <col min="2" max="2" width="35.625" customWidth="1"/>
    <col min="4" max="4" width="9.5" customWidth="1"/>
    <col min="5" max="5" width="5.75" customWidth="1"/>
    <col min="6" max="7" width="4.75" customWidth="1"/>
  </cols>
  <sheetData>
    <row r="1" spans="1:7" ht="13.9" customHeight="1">
      <c r="A1" s="45" t="s">
        <v>5</v>
      </c>
      <c r="B1" s="46"/>
      <c r="C1" s="47"/>
      <c r="D1" s="177" t="s">
        <v>50</v>
      </c>
      <c r="E1" s="177" t="s">
        <v>79</v>
      </c>
      <c r="F1" s="179" t="s">
        <v>80</v>
      </c>
      <c r="G1" s="180"/>
    </row>
    <row r="2" spans="1:7" ht="13.9" customHeight="1">
      <c r="A2" s="48"/>
      <c r="B2" s="42"/>
      <c r="C2" s="42"/>
      <c r="D2" s="178"/>
      <c r="E2" s="178"/>
      <c r="F2" s="181"/>
      <c r="G2" s="182"/>
    </row>
    <row r="3" spans="1:7" ht="13.9" customHeight="1">
      <c r="A3" s="43" t="s">
        <v>6</v>
      </c>
      <c r="B3" s="44"/>
      <c r="C3" s="49"/>
      <c r="D3" s="51" t="s">
        <v>58</v>
      </c>
      <c r="E3" s="106">
        <v>1</v>
      </c>
      <c r="F3" s="106">
        <v>1</v>
      </c>
      <c r="G3">
        <v>1</v>
      </c>
    </row>
    <row r="4" spans="1:7" ht="13.9" customHeight="1">
      <c r="A4" s="43" t="s">
        <v>91</v>
      </c>
      <c r="B4" s="44"/>
      <c r="C4" s="49"/>
      <c r="D4" s="51" t="s">
        <v>21</v>
      </c>
      <c r="E4" s="106">
        <v>2</v>
      </c>
      <c r="F4" s="106">
        <v>2</v>
      </c>
      <c r="G4">
        <v>2</v>
      </c>
    </row>
    <row r="5" spans="1:7" ht="13.9" customHeight="1">
      <c r="A5" s="43" t="s">
        <v>110</v>
      </c>
      <c r="B5" s="44"/>
      <c r="C5" s="49"/>
      <c r="D5" s="51" t="s">
        <v>20</v>
      </c>
      <c r="E5" s="106">
        <v>3</v>
      </c>
      <c r="F5" s="106">
        <v>3</v>
      </c>
      <c r="G5">
        <v>3</v>
      </c>
    </row>
    <row r="6" spans="1:7" ht="13.9" customHeight="1">
      <c r="A6" s="110"/>
      <c r="B6" s="44"/>
      <c r="C6" s="49"/>
      <c r="D6" s="51" t="s">
        <v>19</v>
      </c>
      <c r="E6" s="106">
        <v>4</v>
      </c>
      <c r="F6" s="106">
        <v>4</v>
      </c>
      <c r="G6">
        <v>4</v>
      </c>
    </row>
    <row r="7" spans="1:7" ht="13.9" customHeight="1">
      <c r="A7" s="110"/>
      <c r="B7" s="44"/>
      <c r="C7" s="49"/>
      <c r="D7" s="51" t="s">
        <v>16</v>
      </c>
      <c r="E7" s="106"/>
      <c r="F7" s="106"/>
      <c r="G7">
        <v>5</v>
      </c>
    </row>
    <row r="8" spans="1:7" ht="13.9" customHeight="1">
      <c r="A8" s="110"/>
      <c r="B8" s="44"/>
      <c r="C8" s="49"/>
      <c r="D8" s="51" t="s">
        <v>22</v>
      </c>
      <c r="E8" s="106"/>
    </row>
    <row r="9" spans="1:7" ht="13.9" customHeight="1">
      <c r="A9" s="110"/>
      <c r="B9" s="44"/>
      <c r="C9" s="49"/>
      <c r="D9" s="51" t="s">
        <v>17</v>
      </c>
    </row>
    <row r="10" spans="1:7" ht="13.9" customHeight="1">
      <c r="A10" s="110"/>
      <c r="B10" s="44"/>
      <c r="C10" s="49"/>
      <c r="D10" s="51" t="s">
        <v>18</v>
      </c>
    </row>
    <row r="11" spans="1:7" ht="13.9" customHeight="1">
      <c r="A11" s="110"/>
      <c r="B11" s="44"/>
      <c r="C11" s="49"/>
      <c r="D11" s="51" t="s">
        <v>25</v>
      </c>
    </row>
    <row r="12" spans="1:7" ht="13.9" customHeight="1">
      <c r="A12" s="110"/>
      <c r="B12" s="44"/>
      <c r="C12" s="49"/>
      <c r="D12" s="51" t="s">
        <v>26</v>
      </c>
    </row>
    <row r="13" spans="1:7" ht="13.9" customHeight="1">
      <c r="A13" s="110"/>
      <c r="B13" s="44"/>
      <c r="C13" s="49"/>
      <c r="D13" s="51" t="s">
        <v>27</v>
      </c>
    </row>
    <row r="14" spans="1:7" ht="13.9" customHeight="1">
      <c r="A14" s="110"/>
      <c r="B14" s="44"/>
      <c r="C14" s="49"/>
      <c r="D14" s="51" t="s">
        <v>28</v>
      </c>
    </row>
    <row r="15" spans="1:7" ht="13.9" customHeight="1">
      <c r="A15" s="111"/>
      <c r="C15" s="49"/>
      <c r="D15" s="51" t="s">
        <v>29</v>
      </c>
    </row>
    <row r="16" spans="1:7" ht="13.9" customHeight="1">
      <c r="A16" s="41"/>
      <c r="C16" s="50" t="s">
        <v>106</v>
      </c>
      <c r="D16" s="51" t="s">
        <v>30</v>
      </c>
    </row>
    <row r="17" spans="1:4" ht="13.9" customHeight="1">
      <c r="A17" s="41"/>
      <c r="C17" s="50" t="s">
        <v>107</v>
      </c>
      <c r="D17" s="51" t="s">
        <v>31</v>
      </c>
    </row>
    <row r="18" spans="1:4" ht="13.9" customHeight="1">
      <c r="A18" s="41"/>
      <c r="C18" s="50" t="s">
        <v>108</v>
      </c>
      <c r="D18" s="51" t="s">
        <v>32</v>
      </c>
    </row>
    <row r="19" spans="1:4" ht="13.9" customHeight="1">
      <c r="A19" s="41"/>
      <c r="C19" s="50" t="s">
        <v>109</v>
      </c>
      <c r="D19" s="51" t="s">
        <v>33</v>
      </c>
    </row>
    <row r="20" spans="1:4" ht="13.9" customHeight="1">
      <c r="A20" s="41"/>
      <c r="C20" s="50"/>
      <c r="D20" s="51" t="s">
        <v>34</v>
      </c>
    </row>
    <row r="21" spans="1:4" ht="13.9" customHeight="1">
      <c r="A21" s="41"/>
      <c r="C21" s="112"/>
      <c r="D21" s="51" t="s">
        <v>35</v>
      </c>
    </row>
    <row r="22" spans="1:4" ht="13.9" customHeight="1">
      <c r="A22" s="41"/>
      <c r="C22" s="113"/>
      <c r="D22" s="51" t="s">
        <v>36</v>
      </c>
    </row>
    <row r="23" spans="1:4" ht="13.9" customHeight="1">
      <c r="A23" s="41"/>
      <c r="C23" s="41"/>
      <c r="D23" s="51" t="s">
        <v>37</v>
      </c>
    </row>
    <row r="24" spans="1:4" ht="13.9" customHeight="1">
      <c r="A24" s="41"/>
      <c r="C24" s="41"/>
      <c r="D24" s="51" t="s">
        <v>38</v>
      </c>
    </row>
    <row r="25" spans="1:4" ht="13.9" customHeight="1">
      <c r="A25" s="41"/>
      <c r="C25" s="41"/>
      <c r="D25" s="51" t="s">
        <v>39</v>
      </c>
    </row>
    <row r="26" spans="1:4" ht="13.9" customHeight="1">
      <c r="A26" s="41"/>
      <c r="C26" s="41"/>
      <c r="D26" s="51" t="s">
        <v>40</v>
      </c>
    </row>
    <row r="27" spans="1:4" ht="13.9" customHeight="1">
      <c r="A27" s="41"/>
      <c r="C27" s="41"/>
      <c r="D27" s="51" t="s">
        <v>41</v>
      </c>
    </row>
    <row r="28" spans="1:4" ht="13.9" customHeight="1">
      <c r="A28" s="41"/>
      <c r="C28" s="41"/>
      <c r="D28" s="51" t="s">
        <v>42</v>
      </c>
    </row>
    <row r="29" spans="1:4" ht="13.9" customHeight="1">
      <c r="A29" s="41"/>
      <c r="C29" s="41"/>
      <c r="D29" s="51" t="s">
        <v>43</v>
      </c>
    </row>
    <row r="30" spans="1:4" ht="13.9" customHeight="1">
      <c r="A30" s="41"/>
      <c r="C30" s="41"/>
      <c r="D30" s="51" t="s">
        <v>44</v>
      </c>
    </row>
    <row r="31" spans="1:4" ht="13.9" customHeight="1">
      <c r="A31" s="41"/>
      <c r="C31" s="41"/>
      <c r="D31" s="51" t="s">
        <v>45</v>
      </c>
    </row>
    <row r="32" spans="1:4" ht="13.9" customHeight="1">
      <c r="A32" s="41"/>
      <c r="C32" s="41"/>
      <c r="D32" s="51" t="s">
        <v>46</v>
      </c>
    </row>
    <row r="33" spans="1:4" ht="13.9" customHeight="1">
      <c r="A33" s="41"/>
      <c r="C33" s="41"/>
      <c r="D33" s="51" t="s">
        <v>47</v>
      </c>
    </row>
    <row r="34" spans="1:4" ht="13.9" customHeight="1">
      <c r="A34" s="41"/>
      <c r="C34" s="41"/>
      <c r="D34" s="51" t="s">
        <v>48</v>
      </c>
    </row>
    <row r="35" spans="1:4" ht="13.9" customHeight="1">
      <c r="A35" s="41"/>
      <c r="D35" s="51" t="s">
        <v>49</v>
      </c>
    </row>
    <row r="36" spans="1:4" ht="13.9" customHeight="1">
      <c r="A36" s="41"/>
      <c r="D36" s="51" t="s">
        <v>51</v>
      </c>
    </row>
    <row r="37" spans="1:4" ht="13.9" customHeight="1">
      <c r="D37" s="51" t="s">
        <v>52</v>
      </c>
    </row>
  </sheetData>
  <mergeCells count="3">
    <mergeCell ref="D1:D2"/>
    <mergeCell ref="E1:E2"/>
    <mergeCell ref="F1:G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32"/>
  <sheetViews>
    <sheetView view="pageBreakPreview" zoomScaleNormal="100" zoomScaleSheetLayoutView="100" workbookViewId="0">
      <selection sqref="A1:G1"/>
    </sheetView>
  </sheetViews>
  <sheetFormatPr defaultColWidth="7.625" defaultRowHeight="33.75" customHeight="1"/>
  <cols>
    <col min="1" max="1" width="3.25" style="64" customWidth="1"/>
    <col min="2" max="2" width="2.875" style="125" customWidth="1"/>
    <col min="3" max="3" width="28.75" style="63" customWidth="1"/>
    <col min="4" max="4" width="2.75" style="125" customWidth="1"/>
    <col min="5" max="5" width="1.125" style="125" customWidth="1"/>
    <col min="6" max="6" width="34.75" style="65" customWidth="1"/>
    <col min="7" max="7" width="41.125" style="66" customWidth="1"/>
    <col min="8" max="9" width="0.5" style="63" customWidth="1"/>
    <col min="10" max="10" width="3.25" style="63" hidden="1" customWidth="1"/>
    <col min="11" max="11" width="34.75" style="63" hidden="1" customWidth="1"/>
    <col min="12" max="12" width="50" style="63" hidden="1" customWidth="1"/>
    <col min="13" max="13" width="2.625" style="63" customWidth="1"/>
    <col min="14" max="16384" width="7.625" style="63"/>
  </cols>
  <sheetData>
    <row r="1" spans="1:13" s="68" customFormat="1" ht="20.25" customHeight="1">
      <c r="A1" s="239" t="s">
        <v>129</v>
      </c>
      <c r="B1" s="240"/>
      <c r="C1" s="240"/>
      <c r="D1" s="240"/>
      <c r="E1" s="240"/>
      <c r="F1" s="240"/>
      <c r="G1" s="240"/>
    </row>
    <row r="2" spans="1:13" s="68" customFormat="1" ht="3" customHeight="1">
      <c r="A2" s="131"/>
      <c r="B2" s="129"/>
      <c r="C2" s="129"/>
      <c r="D2" s="129"/>
      <c r="E2" s="129"/>
      <c r="F2" s="129"/>
      <c r="G2" s="129"/>
    </row>
    <row r="3" spans="1:13" s="68" customFormat="1" ht="14.25" customHeight="1">
      <c r="A3" s="128"/>
      <c r="B3" s="69"/>
      <c r="C3" s="70" t="s">
        <v>130</v>
      </c>
      <c r="D3" s="70"/>
      <c r="E3" s="70"/>
      <c r="F3" s="70"/>
      <c r="G3" s="70"/>
      <c r="H3" s="132"/>
      <c r="I3" s="132"/>
      <c r="J3" s="132"/>
      <c r="K3" s="132"/>
      <c r="L3" s="132"/>
      <c r="M3" s="132"/>
    </row>
    <row r="4" spans="1:13" s="68" customFormat="1" ht="5.25" customHeight="1">
      <c r="A4" s="71"/>
      <c r="B4" s="69"/>
      <c r="C4" s="70"/>
      <c r="D4" s="70"/>
      <c r="E4" s="70"/>
      <c r="F4" s="70"/>
      <c r="G4" s="70"/>
      <c r="H4" s="132"/>
      <c r="I4" s="132"/>
      <c r="J4" s="132"/>
      <c r="K4" s="132"/>
      <c r="L4" s="132"/>
      <c r="M4" s="132"/>
    </row>
    <row r="5" spans="1:13" s="72" customFormat="1" ht="24.75" customHeight="1">
      <c r="A5" s="241" t="s">
        <v>61</v>
      </c>
      <c r="B5" s="243" t="s">
        <v>62</v>
      </c>
      <c r="C5" s="245" t="s">
        <v>75</v>
      </c>
      <c r="D5" s="247"/>
      <c r="E5" s="249"/>
      <c r="F5" s="251" t="s">
        <v>63</v>
      </c>
      <c r="G5" s="251"/>
      <c r="H5" s="227"/>
    </row>
    <row r="6" spans="1:13" s="72" customFormat="1" ht="29.25" customHeight="1">
      <c r="A6" s="242"/>
      <c r="B6" s="244"/>
      <c r="C6" s="246"/>
      <c r="D6" s="248"/>
      <c r="E6" s="250"/>
      <c r="F6" s="252"/>
      <c r="G6" s="252"/>
      <c r="H6" s="228"/>
    </row>
    <row r="7" spans="1:13" ht="69.95" customHeight="1">
      <c r="A7" s="200" t="s">
        <v>131</v>
      </c>
      <c r="B7" s="185" t="s">
        <v>132</v>
      </c>
      <c r="C7" s="230" t="s">
        <v>133</v>
      </c>
      <c r="D7" s="189" t="s">
        <v>76</v>
      </c>
      <c r="E7" s="195" t="s">
        <v>134</v>
      </c>
      <c r="F7" s="232"/>
      <c r="G7" s="232"/>
      <c r="H7" s="233"/>
      <c r="J7" s="73"/>
    </row>
    <row r="8" spans="1:13" ht="69.75" customHeight="1">
      <c r="A8" s="200"/>
      <c r="B8" s="229"/>
      <c r="C8" s="231"/>
      <c r="D8" s="206"/>
      <c r="E8" s="191"/>
      <c r="F8" s="234"/>
      <c r="G8" s="234"/>
      <c r="H8" s="235"/>
    </row>
    <row r="9" spans="1:13" ht="75.75" customHeight="1">
      <c r="A9" s="200"/>
      <c r="B9" s="185" t="s">
        <v>135</v>
      </c>
      <c r="C9" s="230" t="s">
        <v>136</v>
      </c>
      <c r="D9" s="189" t="s">
        <v>76</v>
      </c>
      <c r="E9" s="191"/>
      <c r="F9" s="234"/>
      <c r="G9" s="234"/>
      <c r="H9" s="235"/>
    </row>
    <row r="10" spans="1:13" ht="32.25" customHeight="1">
      <c r="A10" s="200"/>
      <c r="B10" s="202"/>
      <c r="C10" s="236"/>
      <c r="D10" s="205"/>
      <c r="E10" s="191"/>
      <c r="F10" s="234"/>
      <c r="G10" s="234"/>
      <c r="H10" s="235"/>
    </row>
    <row r="11" spans="1:13" ht="64.5" customHeight="1">
      <c r="A11" s="200"/>
      <c r="B11" s="202"/>
      <c r="C11" s="236"/>
      <c r="D11" s="205"/>
      <c r="E11" s="191"/>
      <c r="F11" s="234"/>
      <c r="G11" s="234"/>
      <c r="H11" s="235"/>
    </row>
    <row r="12" spans="1:13" ht="22.5" customHeight="1">
      <c r="A12" s="200"/>
      <c r="B12" s="186"/>
      <c r="C12" s="237"/>
      <c r="D12" s="190"/>
      <c r="E12" s="126"/>
      <c r="F12" s="81" t="s">
        <v>137</v>
      </c>
      <c r="G12" s="81" t="s">
        <v>65</v>
      </c>
      <c r="H12" s="127"/>
    </row>
    <row r="13" spans="1:13" ht="39.75" customHeight="1">
      <c r="A13" s="200"/>
      <c r="B13" s="185" t="s">
        <v>138</v>
      </c>
      <c r="C13" s="214" t="s">
        <v>139</v>
      </c>
      <c r="D13" s="217" t="s">
        <v>140</v>
      </c>
      <c r="E13" s="126"/>
      <c r="F13" s="82" t="s">
        <v>141</v>
      </c>
      <c r="G13" s="82" t="s">
        <v>142</v>
      </c>
      <c r="H13" s="127"/>
    </row>
    <row r="14" spans="1:13" ht="28.5" customHeight="1">
      <c r="A14" s="200"/>
      <c r="B14" s="238"/>
      <c r="C14" s="215"/>
      <c r="D14" s="218"/>
      <c r="E14" s="126"/>
      <c r="F14" s="82" t="s">
        <v>143</v>
      </c>
      <c r="G14" s="82" t="s">
        <v>73</v>
      </c>
      <c r="H14" s="127"/>
    </row>
    <row r="15" spans="1:13" ht="28.5" customHeight="1">
      <c r="A15" s="200"/>
      <c r="B15" s="238"/>
      <c r="C15" s="215"/>
      <c r="D15" s="218"/>
      <c r="E15" s="126"/>
      <c r="F15" s="83" t="s">
        <v>144</v>
      </c>
      <c r="G15" s="82" t="s">
        <v>74</v>
      </c>
      <c r="H15" s="127"/>
    </row>
    <row r="16" spans="1:13" ht="42.75" customHeight="1">
      <c r="A16" s="200"/>
      <c r="B16" s="220"/>
      <c r="C16" s="216"/>
      <c r="D16" s="219"/>
      <c r="E16" s="126"/>
      <c r="F16" s="133" t="s">
        <v>145</v>
      </c>
      <c r="G16" s="133" t="s">
        <v>146</v>
      </c>
      <c r="H16" s="127"/>
    </row>
    <row r="17" spans="1:14" ht="27.75" customHeight="1">
      <c r="A17" s="200"/>
      <c r="B17" s="185" t="s">
        <v>147</v>
      </c>
      <c r="C17" s="214" t="s">
        <v>148</v>
      </c>
      <c r="D17" s="221" t="s">
        <v>140</v>
      </c>
      <c r="E17" s="134"/>
      <c r="F17" s="83" t="s">
        <v>149</v>
      </c>
      <c r="G17" s="83" t="s">
        <v>150</v>
      </c>
      <c r="H17" s="135"/>
    </row>
    <row r="18" spans="1:14" ht="126.75" customHeight="1">
      <c r="A18" s="201"/>
      <c r="B18" s="220"/>
      <c r="C18" s="216"/>
      <c r="D18" s="219"/>
      <c r="E18" s="222" t="s">
        <v>151</v>
      </c>
      <c r="F18" s="223"/>
      <c r="G18" s="223"/>
      <c r="H18" s="224"/>
    </row>
    <row r="19" spans="1:14" ht="75" customHeight="1">
      <c r="A19" s="199" t="s">
        <v>131</v>
      </c>
      <c r="B19" s="202" t="s">
        <v>152</v>
      </c>
      <c r="C19" s="203" t="s">
        <v>153</v>
      </c>
      <c r="D19" s="205" t="s">
        <v>76</v>
      </c>
      <c r="E19" s="195" t="s">
        <v>154</v>
      </c>
      <c r="F19" s="196"/>
      <c r="G19" s="196"/>
      <c r="H19" s="197"/>
      <c r="I19" s="75"/>
      <c r="J19" s="75"/>
      <c r="L19" s="198"/>
      <c r="M19" s="198"/>
      <c r="N19" s="183"/>
    </row>
    <row r="20" spans="1:14" ht="121.5" customHeight="1">
      <c r="A20" s="200"/>
      <c r="B20" s="186"/>
      <c r="C20" s="204"/>
      <c r="D20" s="206"/>
      <c r="E20" s="194"/>
      <c r="F20" s="192"/>
      <c r="G20" s="192"/>
      <c r="H20" s="193"/>
      <c r="I20" s="75"/>
      <c r="J20" s="75"/>
      <c r="N20" s="184"/>
    </row>
    <row r="21" spans="1:14" ht="93" customHeight="1">
      <c r="A21" s="200"/>
      <c r="B21" s="185" t="s">
        <v>155</v>
      </c>
      <c r="C21" s="187" t="s">
        <v>156</v>
      </c>
      <c r="D21" s="189" t="s">
        <v>76</v>
      </c>
      <c r="E21" s="191" t="s">
        <v>157</v>
      </c>
      <c r="F21" s="192"/>
      <c r="G21" s="192"/>
      <c r="H21" s="193"/>
      <c r="I21" s="136"/>
      <c r="J21" s="75"/>
    </row>
    <row r="22" spans="1:14" ht="93" customHeight="1">
      <c r="A22" s="200"/>
      <c r="B22" s="186"/>
      <c r="C22" s="188"/>
      <c r="D22" s="190"/>
      <c r="E22" s="194"/>
      <c r="F22" s="192"/>
      <c r="G22" s="192"/>
      <c r="H22" s="193"/>
      <c r="I22" s="136"/>
      <c r="J22" s="75"/>
    </row>
    <row r="23" spans="1:14" ht="28.5" customHeight="1">
      <c r="A23" s="200"/>
      <c r="B23" s="185" t="s">
        <v>158</v>
      </c>
      <c r="C23" s="225" t="s">
        <v>159</v>
      </c>
      <c r="D23" s="189" t="s">
        <v>76</v>
      </c>
      <c r="E23" s="126"/>
      <c r="F23" s="81" t="s">
        <v>64</v>
      </c>
      <c r="G23" s="82" t="s">
        <v>160</v>
      </c>
      <c r="H23" s="127"/>
      <c r="I23" s="136"/>
      <c r="J23" s="75"/>
      <c r="N23" s="137"/>
    </row>
    <row r="24" spans="1:14" ht="28.5" customHeight="1">
      <c r="A24" s="200"/>
      <c r="B24" s="202"/>
      <c r="C24" s="212"/>
      <c r="D24" s="205"/>
      <c r="E24" s="126"/>
      <c r="F24" s="82" t="s">
        <v>161</v>
      </c>
      <c r="G24" s="82" t="s">
        <v>162</v>
      </c>
      <c r="H24" s="127"/>
      <c r="I24" s="136"/>
      <c r="J24" s="75"/>
      <c r="N24" s="137"/>
    </row>
    <row r="25" spans="1:14" ht="42.95" customHeight="1">
      <c r="A25" s="200"/>
      <c r="B25" s="202"/>
      <c r="C25" s="212"/>
      <c r="D25" s="205"/>
      <c r="E25" s="126"/>
      <c r="F25" s="82" t="s">
        <v>163</v>
      </c>
      <c r="G25" s="82" t="s">
        <v>164</v>
      </c>
      <c r="H25" s="127"/>
      <c r="I25" s="136"/>
      <c r="J25" s="75"/>
      <c r="N25" s="137"/>
    </row>
    <row r="26" spans="1:14" ht="28.5" customHeight="1">
      <c r="A26" s="200"/>
      <c r="B26" s="186"/>
      <c r="C26" s="226"/>
      <c r="D26" s="190"/>
      <c r="E26" s="126"/>
      <c r="F26" s="82" t="s">
        <v>165</v>
      </c>
      <c r="G26" s="82" t="s">
        <v>73</v>
      </c>
      <c r="H26" s="127"/>
      <c r="I26" s="136"/>
      <c r="J26" s="75"/>
      <c r="N26" s="137"/>
    </row>
    <row r="27" spans="1:14" ht="28.5" customHeight="1">
      <c r="A27" s="200"/>
      <c r="B27" s="185" t="s">
        <v>166</v>
      </c>
      <c r="C27" s="187" t="s">
        <v>167</v>
      </c>
      <c r="D27" s="208" t="s">
        <v>76</v>
      </c>
      <c r="E27" s="126"/>
      <c r="F27" s="83" t="s">
        <v>168</v>
      </c>
      <c r="G27" s="82" t="s">
        <v>74</v>
      </c>
      <c r="H27" s="127"/>
      <c r="I27" s="136"/>
      <c r="J27" s="75"/>
      <c r="N27" s="137"/>
    </row>
    <row r="28" spans="1:14" ht="42.95" customHeight="1">
      <c r="A28" s="200"/>
      <c r="B28" s="202"/>
      <c r="C28" s="207"/>
      <c r="D28" s="209"/>
      <c r="E28" s="134"/>
      <c r="F28" s="82" t="s">
        <v>169</v>
      </c>
      <c r="G28" s="82" t="s">
        <v>170</v>
      </c>
      <c r="H28" s="74"/>
      <c r="I28" s="75"/>
      <c r="J28" s="75"/>
      <c r="N28" s="137"/>
    </row>
    <row r="29" spans="1:14" ht="28.5" customHeight="1">
      <c r="A29" s="200"/>
      <c r="B29" s="202"/>
      <c r="C29" s="207"/>
      <c r="D29" s="209"/>
      <c r="E29" s="134"/>
      <c r="F29" s="82" t="s">
        <v>171</v>
      </c>
      <c r="G29" s="83" t="s">
        <v>150</v>
      </c>
      <c r="H29" s="74"/>
      <c r="I29" s="75"/>
      <c r="J29" s="75"/>
      <c r="N29" s="137"/>
    </row>
    <row r="30" spans="1:14" s="72" customFormat="1" ht="64.5" customHeight="1">
      <c r="A30" s="200"/>
      <c r="B30" s="202"/>
      <c r="C30" s="207"/>
      <c r="D30" s="209"/>
      <c r="E30" s="211" t="s">
        <v>172</v>
      </c>
      <c r="F30" s="212"/>
      <c r="G30" s="212"/>
      <c r="H30" s="213"/>
      <c r="I30" s="138"/>
    </row>
    <row r="31" spans="1:14" ht="4.5" customHeight="1">
      <c r="A31" s="201"/>
      <c r="B31" s="186"/>
      <c r="C31" s="188"/>
      <c r="D31" s="210"/>
      <c r="E31" s="139"/>
      <c r="F31" s="140"/>
      <c r="G31" s="140"/>
      <c r="H31" s="141"/>
      <c r="I31" s="75"/>
    </row>
    <row r="32" spans="1:14" ht="8.25" customHeight="1">
      <c r="A32" s="76"/>
      <c r="B32" s="142"/>
      <c r="C32" s="143"/>
      <c r="D32" s="144"/>
      <c r="E32" s="144"/>
      <c r="F32" s="138"/>
      <c r="G32" s="138"/>
    </row>
  </sheetData>
  <sheetProtection algorithmName="SHA-512" hashValue="cr9jzo3UkBcmm5t9UZgAJ93uN0z4/fI7mQIiY2dIv3hVU7xOo++MJ0eVk/s9vKbFcSt3bnIs18T0yXMxJDQa2w==" saltValue="ulsksdfi3aM2+lnq89K5rw==" spinCount="100000" sheet="1" formatRows="0" insertColumns="0" insertRows="0" insertHyperlinks="0" deleteColumns="0" deleteRows="0" selectLockedCells="1" sort="0" autoFilter="0" pivotTables="0" selectUnlockedCells="1"/>
  <mergeCells count="41">
    <mergeCell ref="A1:G1"/>
    <mergeCell ref="A5:A6"/>
    <mergeCell ref="B5:B6"/>
    <mergeCell ref="C5:C6"/>
    <mergeCell ref="D5:D6"/>
    <mergeCell ref="E5:E6"/>
    <mergeCell ref="F5:G6"/>
    <mergeCell ref="H5:H6"/>
    <mergeCell ref="A7:A18"/>
    <mergeCell ref="B7:B8"/>
    <mergeCell ref="C7:C8"/>
    <mergeCell ref="D7:D8"/>
    <mergeCell ref="E7:H11"/>
    <mergeCell ref="B9:B12"/>
    <mergeCell ref="C9:C12"/>
    <mergeCell ref="D9:D12"/>
    <mergeCell ref="B13:B16"/>
    <mergeCell ref="E30:H30"/>
    <mergeCell ref="C13:C16"/>
    <mergeCell ref="D13:D16"/>
    <mergeCell ref="B17:B18"/>
    <mergeCell ref="C17:C18"/>
    <mergeCell ref="D17:D18"/>
    <mergeCell ref="E18:H18"/>
    <mergeCell ref="B23:B26"/>
    <mergeCell ref="C23:C26"/>
    <mergeCell ref="D23:D26"/>
    <mergeCell ref="A19:A31"/>
    <mergeCell ref="B19:B20"/>
    <mergeCell ref="C19:C20"/>
    <mergeCell ref="D19:D20"/>
    <mergeCell ref="B27:B31"/>
    <mergeCell ref="C27:C31"/>
    <mergeCell ref="D27:D31"/>
    <mergeCell ref="N19:N20"/>
    <mergeCell ref="B21:B22"/>
    <mergeCell ref="C21:C22"/>
    <mergeCell ref="D21:D22"/>
    <mergeCell ref="E21:H22"/>
    <mergeCell ref="E19:H20"/>
    <mergeCell ref="L19:M19"/>
  </mergeCells>
  <phoneticPr fontId="1"/>
  <pageMargins left="0.51181102362204722" right="0.31496062992125984" top="0.51181102362204722" bottom="0.55118110236220474" header="0.19685039370078741" footer="0.31496062992125984"/>
  <pageSetup paperSize="9" scale="83" orientation="portrait" r:id="rId1"/>
  <headerFooter alignWithMargins="0">
    <oddHeader>&amp;R【県立学校関係】</oddHeader>
    <oddFooter>&amp;C&amp;12- &amp;P+67 -</oddFooter>
  </headerFooter>
  <rowBreaks count="1" manualBreakCount="1">
    <brk id="18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目次</vt:lpstr>
      <vt:lpstr>入力枠</vt:lpstr>
      <vt:lpstr>リスト</vt:lpstr>
      <vt:lpstr>様式７，８　留意事項及び入力上の注意</vt:lpstr>
      <vt:lpstr>入力枠!Print_Area</vt:lpstr>
      <vt:lpstr>目次!Print_Area</vt:lpstr>
      <vt:lpstr>'様式７，８　留意事項及び入力上の注意'!Print_Area</vt:lpstr>
      <vt:lpstr>'様式７，８　留意事項及び入力上の注意'!Print_Titles</vt:lpstr>
      <vt:lpstr>学年リスト</vt:lpstr>
      <vt:lpstr>在職・役職期間リスト</vt:lpstr>
      <vt:lpstr>職名</vt:lpstr>
      <vt:lpstr>選択教科リスト</vt:lpstr>
      <vt:lpstr>幼稚園学年リスト</vt:lpstr>
    </vt:vector>
  </TitlesOfParts>
  <Company>愛知県教育センター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2021-03-19T07:48:50Z</cp:lastPrinted>
  <dcterms:created xsi:type="dcterms:W3CDTF">2000-10-04T01:05:43Z</dcterms:created>
  <dcterms:modified xsi:type="dcterms:W3CDTF">2021-03-22T13:17:30Z</dcterms:modified>
</cp:coreProperties>
</file>